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N:\Finance\Parker\Finance\Department Quarterly Reports\2024-25\2025-06\"/>
    </mc:Choice>
  </mc:AlternateContent>
  <xr:revisionPtr revIDLastSave="0" documentId="13_ncr:1_{0E1B167B-0273-46EF-A845-0CC92E7276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ty Wide" sheetId="1" r:id="rId1"/>
    <sheet name="General Fund" sheetId="39" r:id="rId2"/>
    <sheet name="101-11 City Council" sheetId="8" r:id="rId3"/>
    <sheet name="101-13 City Mgr." sheetId="9" r:id="rId4"/>
    <sheet name="101-15 Fin." sheetId="15" r:id="rId5"/>
    <sheet name="101-16 City Att." sheetId="7" r:id="rId6"/>
    <sheet name="101-17-10 P&amp;Z" sheetId="21" r:id="rId7"/>
    <sheet name="101-17-20 Code Enforce." sheetId="10" r:id="rId8"/>
    <sheet name="101-18 Econ. Dev." sheetId="13" r:id="rId9"/>
    <sheet name="101-19 HR" sheetId="18" r:id="rId10"/>
    <sheet name="101-20 IT" sheetId="19" r:id="rId11"/>
    <sheet name="101-21 Police" sheetId="23" r:id="rId12"/>
    <sheet name="101-21-16 Dispatch" sheetId="38" r:id="rId13"/>
    <sheet name="101-23 Fire" sheetId="16" r:id="rId14"/>
    <sheet name="101-24 Build. Safety" sheetId="5" r:id="rId15"/>
    <sheet name="101-27 Animal Cont." sheetId="4" r:id="rId16"/>
    <sheet name="101-28 Custodial" sheetId="40" r:id="rId17"/>
    <sheet name="101-32 Eng." sheetId="14" r:id="rId18"/>
    <sheet name="101-38 Parks" sheetId="22" r:id="rId19"/>
    <sheet name="101-39 Rec." sheetId="25" r:id="rId20"/>
    <sheet name="101-42 Public Transit" sheetId="45" r:id="rId21"/>
    <sheet name="102 Street" sheetId="28" r:id="rId22"/>
    <sheet name="103 St. Light" sheetId="29" r:id="rId23"/>
    <sheet name="104 Library" sheetId="44" r:id="rId24"/>
    <sheet name="110 Airport" sheetId="2" r:id="rId25"/>
    <sheet name="128 Impact Fee" sheetId="41" r:id="rId26"/>
    <sheet name="152 ICDBG" sheetId="43" r:id="rId27"/>
    <sheet name="158 Airport Const." sheetId="3" r:id="rId28"/>
    <sheet name="161-51 Water-Supply" sheetId="33" r:id="rId29"/>
    <sheet name="161-52 Water-PI" sheetId="31" r:id="rId30"/>
    <sheet name="161-53 Water-Dist." sheetId="32" r:id="rId31"/>
    <sheet name="161-54 Util. Serv." sheetId="30" r:id="rId32"/>
    <sheet name="162-58 WW-Collect." sheetId="34" r:id="rId33"/>
    <sheet name="162-59 WW-Treat." sheetId="36" r:id="rId34"/>
    <sheet name="163 Com. Area Maint." sheetId="11" r:id="rId35"/>
    <sheet name="164 Sanit." sheetId="26" r:id="rId36"/>
    <sheet name="167 Pool" sheetId="24" r:id="rId37"/>
    <sheet name="168 Dierkes" sheetId="12" r:id="rId38"/>
    <sheet name="181 Insur." sheetId="20" r:id="rId39"/>
    <sheet name="182 Shop" sheetId="27" r:id="rId40"/>
    <sheet name="191 Drug &amp; Restit." sheetId="37" r:id="rId4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37" l="1"/>
  <c r="F18" i="37"/>
  <c r="E18" i="37"/>
  <c r="D18" i="37"/>
  <c r="C18" i="37"/>
  <c r="B18" i="37"/>
  <c r="G31" i="27"/>
  <c r="F31" i="27"/>
  <c r="E31" i="27"/>
  <c r="D31" i="27"/>
  <c r="C31" i="27"/>
  <c r="B31" i="27"/>
  <c r="G13" i="20"/>
  <c r="F13" i="20"/>
  <c r="E13" i="20"/>
  <c r="D13" i="20"/>
  <c r="C13" i="20"/>
  <c r="B13" i="20"/>
  <c r="G26" i="12"/>
  <c r="F26" i="12"/>
  <c r="E26" i="12"/>
  <c r="D26" i="12"/>
  <c r="C26" i="12"/>
  <c r="B26" i="12"/>
  <c r="G31" i="24"/>
  <c r="F31" i="24"/>
  <c r="E31" i="24"/>
  <c r="D31" i="24"/>
  <c r="C31" i="24"/>
  <c r="B31" i="24"/>
  <c r="G30" i="26"/>
  <c r="F30" i="26"/>
  <c r="E30" i="26"/>
  <c r="D30" i="26"/>
  <c r="C30" i="26"/>
  <c r="B30" i="26"/>
  <c r="G15" i="11"/>
  <c r="F15" i="11"/>
  <c r="E15" i="11"/>
  <c r="D15" i="11"/>
  <c r="C15" i="11"/>
  <c r="B15" i="11"/>
  <c r="G22" i="36"/>
  <c r="F22" i="36"/>
  <c r="E22" i="36"/>
  <c r="D22" i="36"/>
  <c r="C22" i="36"/>
  <c r="B22" i="36"/>
  <c r="G30" i="34"/>
  <c r="F30" i="34"/>
  <c r="E30" i="34"/>
  <c r="D30" i="34"/>
  <c r="C30" i="34"/>
  <c r="B30" i="34"/>
  <c r="G27" i="30"/>
  <c r="F27" i="30"/>
  <c r="E27" i="30"/>
  <c r="D27" i="30"/>
  <c r="C27" i="30"/>
  <c r="B27" i="30"/>
  <c r="G32" i="32"/>
  <c r="F32" i="32"/>
  <c r="E32" i="32"/>
  <c r="D32" i="32"/>
  <c r="C32" i="32"/>
  <c r="B32" i="32"/>
  <c r="G15" i="31"/>
  <c r="F15" i="31"/>
  <c r="E15" i="31"/>
  <c r="D15" i="31"/>
  <c r="C15" i="31"/>
  <c r="B15" i="31"/>
  <c r="G31" i="33"/>
  <c r="F31" i="33"/>
  <c r="E31" i="33"/>
  <c r="D31" i="33"/>
  <c r="C31" i="33"/>
  <c r="B31" i="33"/>
  <c r="G10" i="3"/>
  <c r="F10" i="3"/>
  <c r="E10" i="3"/>
  <c r="D10" i="3"/>
  <c r="C10" i="3"/>
  <c r="B10" i="3"/>
  <c r="G14" i="43"/>
  <c r="F14" i="43"/>
  <c r="E14" i="43"/>
  <c r="D14" i="43"/>
  <c r="C14" i="43"/>
  <c r="B14" i="43"/>
  <c r="G11" i="41"/>
  <c r="F11" i="41"/>
  <c r="E11" i="41"/>
  <c r="D11" i="41"/>
  <c r="C11" i="41"/>
  <c r="B11" i="41"/>
  <c r="G31" i="2"/>
  <c r="F31" i="2"/>
  <c r="E31" i="2"/>
  <c r="D31" i="2"/>
  <c r="C31" i="2"/>
  <c r="B31" i="2"/>
  <c r="G26" i="44"/>
  <c r="F26" i="44"/>
  <c r="E26" i="44"/>
  <c r="D26" i="44"/>
  <c r="C26" i="44"/>
  <c r="B26" i="44"/>
  <c r="G13" i="29"/>
  <c r="F13" i="29"/>
  <c r="E13" i="29"/>
  <c r="D13" i="29"/>
  <c r="C13" i="29"/>
  <c r="B13" i="29"/>
  <c r="G35" i="28"/>
  <c r="F35" i="28"/>
  <c r="E35" i="28"/>
  <c r="D35" i="28"/>
  <c r="C35" i="28"/>
  <c r="B35" i="28"/>
  <c r="G18" i="45"/>
  <c r="F18" i="45"/>
  <c r="E18" i="45"/>
  <c r="D18" i="45"/>
  <c r="C18" i="45"/>
  <c r="B18" i="45"/>
  <c r="G32" i="25"/>
  <c r="F32" i="25"/>
  <c r="E32" i="25"/>
  <c r="D32" i="25"/>
  <c r="C32" i="25"/>
  <c r="B32" i="25"/>
  <c r="G30" i="22"/>
  <c r="F30" i="22"/>
  <c r="E30" i="22"/>
  <c r="D30" i="22"/>
  <c r="C30" i="22"/>
  <c r="B30" i="22"/>
  <c r="G27" i="14"/>
  <c r="F27" i="14"/>
  <c r="E27" i="14"/>
  <c r="D27" i="14"/>
  <c r="C27" i="14"/>
  <c r="B27" i="14"/>
  <c r="G20" i="40"/>
  <c r="F20" i="40"/>
  <c r="E20" i="40"/>
  <c r="D20" i="40"/>
  <c r="C20" i="40"/>
  <c r="B20" i="40"/>
  <c r="G20" i="4"/>
  <c r="F20" i="4"/>
  <c r="E20" i="4"/>
  <c r="D20" i="4"/>
  <c r="C20" i="4"/>
  <c r="B20" i="4"/>
  <c r="G26" i="5"/>
  <c r="F26" i="5"/>
  <c r="E26" i="5"/>
  <c r="D26" i="5"/>
  <c r="C26" i="5"/>
  <c r="B26" i="5"/>
  <c r="G28" i="16"/>
  <c r="F28" i="16"/>
  <c r="E28" i="16"/>
  <c r="D28" i="16"/>
  <c r="C28" i="16"/>
  <c r="B28" i="16"/>
  <c r="G24" i="38"/>
  <c r="F24" i="38"/>
  <c r="E24" i="38"/>
  <c r="D24" i="38"/>
  <c r="C24" i="38"/>
  <c r="B24" i="38"/>
  <c r="G33" i="23"/>
  <c r="F33" i="23"/>
  <c r="E33" i="23"/>
  <c r="D33" i="23"/>
  <c r="C33" i="23"/>
  <c r="B33" i="23"/>
  <c r="G27" i="19"/>
  <c r="F27" i="19"/>
  <c r="E27" i="19"/>
  <c r="D27" i="19"/>
  <c r="C27" i="19"/>
  <c r="B27" i="19"/>
  <c r="G22" i="18"/>
  <c r="F22" i="18"/>
  <c r="E22" i="18"/>
  <c r="D22" i="18"/>
  <c r="C22" i="18"/>
  <c r="B22" i="18"/>
  <c r="G20" i="13"/>
  <c r="F20" i="13"/>
  <c r="E20" i="13"/>
  <c r="D20" i="13"/>
  <c r="C20" i="13"/>
  <c r="B20" i="13"/>
  <c r="G25" i="10"/>
  <c r="F25" i="10"/>
  <c r="E25" i="10"/>
  <c r="D25" i="10"/>
  <c r="C25" i="10"/>
  <c r="B25" i="10"/>
  <c r="G19" i="7"/>
  <c r="F19" i="7"/>
  <c r="E19" i="7"/>
  <c r="D19" i="7"/>
  <c r="C19" i="7"/>
  <c r="B19" i="7"/>
  <c r="G24" i="15"/>
  <c r="F24" i="15"/>
  <c r="E24" i="15"/>
  <c r="D24" i="15"/>
  <c r="C24" i="15"/>
  <c r="B24" i="15"/>
  <c r="G23" i="9"/>
  <c r="F23" i="9"/>
  <c r="E23" i="9"/>
  <c r="D23" i="9"/>
  <c r="C23" i="9"/>
  <c r="B23" i="9"/>
  <c r="G26" i="8"/>
  <c r="F26" i="8"/>
  <c r="E26" i="8"/>
  <c r="D26" i="8"/>
  <c r="C26" i="8"/>
  <c r="B26" i="8"/>
  <c r="G33" i="39"/>
  <c r="F33" i="39"/>
  <c r="E33" i="39"/>
  <c r="D33" i="39"/>
  <c r="C33" i="39"/>
  <c r="B33" i="39"/>
  <c r="D37" i="1"/>
  <c r="A13" i="3"/>
  <c r="A17" i="43"/>
  <c r="A14" i="41"/>
  <c r="B3" i="19" l="1"/>
  <c r="B3" i="23"/>
  <c r="B3" i="38"/>
  <c r="B3" i="16"/>
  <c r="B3" i="5"/>
  <c r="B3" i="4"/>
  <c r="B3" i="40"/>
  <c r="B3" i="14"/>
  <c r="B3" i="22"/>
  <c r="B3" i="25"/>
  <c r="B3" i="45"/>
  <c r="B3" i="28"/>
  <c r="B3" i="29"/>
  <c r="B3" i="44"/>
  <c r="B3" i="2"/>
  <c r="B3" i="41"/>
  <c r="B3" i="43"/>
  <c r="B3" i="3"/>
  <c r="B3" i="33"/>
  <c r="B3" i="31"/>
  <c r="B3" i="32"/>
  <c r="B3" i="30"/>
  <c r="B3" i="34"/>
  <c r="B3" i="36"/>
  <c r="B3" i="11"/>
  <c r="B3" i="26"/>
  <c r="B3" i="24"/>
  <c r="B3" i="12"/>
  <c r="B3" i="20"/>
  <c r="B3" i="27"/>
  <c r="B3" i="37"/>
  <c r="B3" i="18"/>
  <c r="B3" i="13"/>
  <c r="B3" i="10"/>
  <c r="B3" i="21"/>
  <c r="B3" i="7"/>
  <c r="B3" i="15"/>
  <c r="B3" i="9"/>
  <c r="B3" i="8"/>
  <c r="B3" i="39"/>
  <c r="A21" i="45"/>
  <c r="A4" i="45"/>
  <c r="A3" i="45"/>
  <c r="B23" i="21"/>
  <c r="C23" i="21"/>
  <c r="D23" i="21" s="1"/>
  <c r="E23" i="21"/>
  <c r="F23" i="21"/>
  <c r="G23" i="21"/>
  <c r="A29" i="44" l="1"/>
  <c r="A4" i="44"/>
  <c r="A3" i="44"/>
  <c r="G37" i="1"/>
  <c r="F37" i="1"/>
  <c r="E37" i="1"/>
  <c r="C37" i="1"/>
  <c r="B37" i="1"/>
  <c r="A4" i="43" l="1"/>
  <c r="A3" i="43"/>
  <c r="A4" i="41"/>
  <c r="A3" i="41"/>
  <c r="A36" i="39" l="1"/>
  <c r="A23" i="40" l="1"/>
  <c r="A4" i="40"/>
  <c r="A3" i="40"/>
  <c r="A4" i="39" l="1"/>
  <c r="A3" i="39"/>
  <c r="A21" i="37" l="1"/>
  <c r="A34" i="27"/>
  <c r="A16" i="20"/>
  <c r="A29" i="12"/>
  <c r="A34" i="24"/>
  <c r="A33" i="26"/>
  <c r="A18" i="11"/>
  <c r="A25" i="36"/>
  <c r="A33" i="34"/>
  <c r="A30" i="30"/>
  <c r="A35" i="32"/>
  <c r="A18" i="31"/>
  <c r="A34" i="33"/>
  <c r="A34" i="2"/>
  <c r="A16" i="29"/>
  <c r="A38" i="28"/>
  <c r="A35" i="25"/>
  <c r="A33" i="22"/>
  <c r="A30" i="14"/>
  <c r="A23" i="4"/>
  <c r="A29" i="5"/>
  <c r="A31" i="16"/>
  <c r="A27" i="38"/>
  <c r="A36" i="23"/>
  <c r="A30" i="19"/>
  <c r="A25" i="18"/>
  <c r="A23" i="13"/>
  <c r="A28" i="10"/>
  <c r="A26" i="21"/>
  <c r="A22" i="7"/>
  <c r="A27" i="15"/>
  <c r="A26" i="9"/>
  <c r="A29" i="8"/>
  <c r="A4" i="38" l="1"/>
  <c r="A3" i="38"/>
  <c r="A4" i="36" l="1"/>
  <c r="A4" i="34"/>
  <c r="A4" i="33"/>
  <c r="A4" i="32"/>
  <c r="A4" i="31"/>
  <c r="A4" i="30"/>
  <c r="A4" i="29"/>
  <c r="A4" i="28"/>
  <c r="A4" i="27"/>
  <c r="A4" i="26"/>
  <c r="A4" i="25"/>
  <c r="A4" i="24"/>
  <c r="A4" i="23"/>
  <c r="A4" i="22"/>
  <c r="A4" i="21"/>
  <c r="A4" i="20"/>
  <c r="A4" i="19"/>
  <c r="A4" i="18"/>
  <c r="A4" i="16"/>
  <c r="A4" i="15"/>
  <c r="A4" i="14"/>
  <c r="A4" i="13"/>
  <c r="A4" i="37"/>
  <c r="A4" i="12"/>
  <c r="A4" i="11"/>
  <c r="A4" i="10"/>
  <c r="A4" i="9"/>
  <c r="A4" i="8"/>
  <c r="A4" i="7"/>
  <c r="A4" i="5"/>
  <c r="A4" i="4"/>
  <c r="A4" i="3"/>
  <c r="A4" i="2"/>
  <c r="A3" i="37" l="1"/>
  <c r="A3" i="4" l="1"/>
  <c r="A3" i="36" l="1"/>
  <c r="A3" i="34"/>
  <c r="A3" i="33"/>
  <c r="A3" i="32"/>
  <c r="A3" i="31"/>
  <c r="A3" i="30"/>
  <c r="A3" i="29"/>
  <c r="A3" i="28"/>
  <c r="A3" i="27"/>
  <c r="A3" i="26"/>
  <c r="A3" i="25"/>
  <c r="A3" i="24"/>
  <c r="A3" i="23"/>
  <c r="A3" i="22"/>
  <c r="A3" i="21"/>
  <c r="A3" i="20"/>
  <c r="A3" i="19"/>
  <c r="A3" i="18"/>
  <c r="A3" i="16"/>
  <c r="A3" i="15"/>
  <c r="A3" i="14"/>
  <c r="A3" i="13"/>
  <c r="A3" i="12"/>
  <c r="A3" i="11"/>
  <c r="A3" i="10"/>
  <c r="A3" i="9"/>
  <c r="A3" i="8"/>
  <c r="A3" i="7"/>
  <c r="A3" i="5"/>
  <c r="A3" i="3"/>
  <c r="A3" i="2"/>
</calcChain>
</file>

<file path=xl/sharedStrings.xml><?xml version="1.0" encoding="utf-8"?>
<sst xmlns="http://schemas.openxmlformats.org/spreadsheetml/2006/main" count="1357" uniqueCount="124">
  <si>
    <t>Description</t>
  </si>
  <si>
    <t>Budget</t>
  </si>
  <si>
    <t>Actual To Date</t>
  </si>
  <si>
    <t>% Expended</t>
  </si>
  <si>
    <t>One Year Ago</t>
  </si>
  <si>
    <t>Two Years Ago</t>
  </si>
  <si>
    <t>Three Years Ago</t>
  </si>
  <si>
    <t>City Council</t>
  </si>
  <si>
    <t/>
  </si>
  <si>
    <t>Salaries and Wages</t>
  </si>
  <si>
    <t>Employee Benefits and Taxes</t>
  </si>
  <si>
    <t>Office Supplies</t>
  </si>
  <si>
    <t>Special Dept. Supplies</t>
  </si>
  <si>
    <t>Tools and Small Equip.</t>
  </si>
  <si>
    <t>Professional Services</t>
  </si>
  <si>
    <t>Advertising and Legal</t>
  </si>
  <si>
    <t>Travel and Meetings</t>
  </si>
  <si>
    <t>Dues and Subscriptions</t>
  </si>
  <si>
    <t>Personnel Training</t>
  </si>
  <si>
    <t>Janitorial Services</t>
  </si>
  <si>
    <t>Telephone</t>
  </si>
  <si>
    <t>Utilities</t>
  </si>
  <si>
    <t>Purchased Repairs</t>
  </si>
  <si>
    <t>Contract Services</t>
  </si>
  <si>
    <t>Miscellaneous Exp.</t>
  </si>
  <si>
    <t>City Manager</t>
  </si>
  <si>
    <t>Fuel</t>
  </si>
  <si>
    <t>Transfers for Services - Out</t>
  </si>
  <si>
    <t>Finance</t>
  </si>
  <si>
    <t>City Attorney</t>
  </si>
  <si>
    <t>Economic Development</t>
  </si>
  <si>
    <t>Human Resources</t>
  </si>
  <si>
    <t>Unique Dept. Expenditures</t>
  </si>
  <si>
    <t>Computer Supplies</t>
  </si>
  <si>
    <t>Police</t>
  </si>
  <si>
    <t>Rental Property and Equip.</t>
  </si>
  <si>
    <t>Equipment Repairs and Parts</t>
  </si>
  <si>
    <t>Laundry</t>
  </si>
  <si>
    <t>Bad Debts</t>
  </si>
  <si>
    <t>Fire</t>
  </si>
  <si>
    <t>Animal Control</t>
  </si>
  <si>
    <t>Engineering</t>
  </si>
  <si>
    <t>Parks</t>
  </si>
  <si>
    <t>Recreation</t>
  </si>
  <si>
    <t>Depreciation &amp; Amortization</t>
  </si>
  <si>
    <t>Interest Expense</t>
  </si>
  <si>
    <t>Debt Principal</t>
  </si>
  <si>
    <t>Capital Asset Changes</t>
  </si>
  <si>
    <t>Capital Expenditures</t>
  </si>
  <si>
    <t>Operating Transfers Out</t>
  </si>
  <si>
    <t>Supply</t>
  </si>
  <si>
    <t>Irrigation</t>
  </si>
  <si>
    <t>Distribution</t>
  </si>
  <si>
    <t>Utility Services</t>
  </si>
  <si>
    <t>Collection</t>
  </si>
  <si>
    <t>Treatment</t>
  </si>
  <si>
    <t>P&amp;Z</t>
  </si>
  <si>
    <t>Code Enforcement</t>
  </si>
  <si>
    <t>Street Fund</t>
  </si>
  <si>
    <t>Street Light Fund</t>
  </si>
  <si>
    <t>Airport Fund</t>
  </si>
  <si>
    <t>Airport Construction Fund</t>
  </si>
  <si>
    <t>Common Area Maintenance Fund</t>
  </si>
  <si>
    <t>Sanitation Fund</t>
  </si>
  <si>
    <t>Pool Fund</t>
  </si>
  <si>
    <t>Dierkes / Shoshone Falls Fund</t>
  </si>
  <si>
    <t>Insurance Fund</t>
  </si>
  <si>
    <t>Shop Revolving Fund</t>
  </si>
  <si>
    <t>Expense Analysis - City Wide</t>
  </si>
  <si>
    <t>Expense Analysis - Airport</t>
  </si>
  <si>
    <t>Expense Analysis - Airport Construction</t>
  </si>
  <si>
    <t>Expense Analysis - Animal Control</t>
  </si>
  <si>
    <t>Expense Analysis - City Attorney</t>
  </si>
  <si>
    <t>Expense Analysis - City Council</t>
  </si>
  <si>
    <t>Expense Analysis - City Manager</t>
  </si>
  <si>
    <t>Expense Analysis - Code Enforcement</t>
  </si>
  <si>
    <t>Expense Analysis - Common Area Maintenance</t>
  </si>
  <si>
    <t>Expense Analysis - Dierkes/Shoshone Falls</t>
  </si>
  <si>
    <t>Expense Analysis - Ecomomic Development</t>
  </si>
  <si>
    <t>Expense Analysis - Engineering</t>
  </si>
  <si>
    <t>Expense Analysis - Finance</t>
  </si>
  <si>
    <t>Expense Analysis - Fire</t>
  </si>
  <si>
    <t>Expense Analysis - Human Resources</t>
  </si>
  <si>
    <t>Expense Analysis - Insurance</t>
  </si>
  <si>
    <t>Expense Analysis - Planning and Zoning</t>
  </si>
  <si>
    <t>Expense Analysis - Parks</t>
  </si>
  <si>
    <t>Expense Analysis - Police</t>
  </si>
  <si>
    <t>Expense Analysis - Pool</t>
  </si>
  <si>
    <t>Expense Analysis - Recreation</t>
  </si>
  <si>
    <t>Expense Analysis - Sanitation</t>
  </si>
  <si>
    <t>Expense Analysis - Shop</t>
  </si>
  <si>
    <t>Expense Analysis - Street</t>
  </si>
  <si>
    <t>Expense Analysis - Street Light</t>
  </si>
  <si>
    <t>Expense Analysis - Utility Services</t>
  </si>
  <si>
    <t>Expense Analysis - Water/Irrigation</t>
  </si>
  <si>
    <t>Expense Analysis - Water/Distribution</t>
  </si>
  <si>
    <t>Expense Analysis - Water/Supply</t>
  </si>
  <si>
    <t>Expense Analysis - Waste Water/Collection</t>
  </si>
  <si>
    <t>Expense Analysis - Waste Water/Treatment</t>
  </si>
  <si>
    <t>Drug Seizure &amp; Restit. Fund</t>
  </si>
  <si>
    <t>Expense Analysis - Drug Seizure &amp; Restitution Fund</t>
  </si>
  <si>
    <t>Dispatch Center</t>
  </si>
  <si>
    <t>Expense Analysis - Dispatch</t>
  </si>
  <si>
    <t>City of Twin Falls, Idaho</t>
  </si>
  <si>
    <t>General Fund</t>
  </si>
  <si>
    <t>Expense Analysis - General Fund</t>
  </si>
  <si>
    <t>Administration</t>
  </si>
  <si>
    <t>Expense Analysis - Custodial</t>
  </si>
  <si>
    <t>Custodial</t>
  </si>
  <si>
    <t>Building Safety</t>
  </si>
  <si>
    <t>Expense Analysis - Building Safety</t>
  </si>
  <si>
    <t>Citizens are invited to inspect the detailed supporting records of the above financial statements. Please phone 208-735-7285 to make arrangements during regular office hours, 8:00 A.M. - 5:00 P.M</t>
  </si>
  <si>
    <t>Expense Analysis - Information Technology</t>
  </si>
  <si>
    <t>Information Technology</t>
  </si>
  <si>
    <t>Expense Analysis - Impact</t>
  </si>
  <si>
    <t>Impact Fund</t>
  </si>
  <si>
    <t>Impact Fee Fund</t>
  </si>
  <si>
    <t>ICDBG Fund</t>
  </si>
  <si>
    <t>Fiscal Year 2025</t>
  </si>
  <si>
    <t>Library Fund</t>
  </si>
  <si>
    <t>Public Transit</t>
  </si>
  <si>
    <t>Expense Analysis - Public Transit</t>
  </si>
  <si>
    <t>Expense Analysis - Library</t>
  </si>
  <si>
    <t>For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</si>
</sst>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theme="6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indexed="64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</borders>
  <cellStyleXfs count="45">
    <xf numFmtId="0" fontId="0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1" fillId="8" borderId="8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quotePrefix="1" applyFont="1" applyAlignment="1">
      <alignment horizontal="left" vertical="top"/>
    </xf>
    <xf numFmtId="44" fontId="6" fillId="0" borderId="0" xfId="0" applyNumberFormat="1" applyFont="1" applyAlignment="1">
      <alignment horizontal="left" vertical="top"/>
    </xf>
    <xf numFmtId="10" fontId="6" fillId="0" borderId="0" xfId="0" applyNumberFormat="1" applyFont="1" applyAlignment="1">
      <alignment horizontal="center" vertical="top"/>
    </xf>
    <xf numFmtId="44" fontId="8" fillId="0" borderId="0" xfId="0" applyNumberFormat="1" applyFont="1" applyAlignment="1">
      <alignment horizontal="left" vertical="top"/>
    </xf>
    <xf numFmtId="44" fontId="9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10" fontId="8" fillId="0" borderId="0" xfId="0" applyNumberFormat="1" applyFont="1" applyAlignment="1">
      <alignment horizontal="center"/>
    </xf>
    <xf numFmtId="44" fontId="28" fillId="0" borderId="0" xfId="0" applyNumberFormat="1" applyFont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44" fontId="6" fillId="0" borderId="12" xfId="0" applyNumberFormat="1" applyFont="1" applyBorder="1" applyAlignment="1">
      <alignment horizontal="left" vertical="top"/>
    </xf>
    <xf numFmtId="10" fontId="6" fillId="0" borderId="12" xfId="0" applyNumberFormat="1" applyFont="1" applyBorder="1" applyAlignment="1">
      <alignment horizontal="center" vertical="top"/>
    </xf>
    <xf numFmtId="44" fontId="6" fillId="0" borderId="13" xfId="0" applyNumberFormat="1" applyFont="1" applyBorder="1" applyAlignment="1">
      <alignment horizontal="left" vertical="top"/>
    </xf>
    <xf numFmtId="0" fontId="6" fillId="33" borderId="11" xfId="0" applyFont="1" applyFill="1" applyBorder="1" applyAlignment="1">
      <alignment horizontal="left" vertical="top"/>
    </xf>
    <xf numFmtId="44" fontId="6" fillId="33" borderId="12" xfId="0" applyNumberFormat="1" applyFont="1" applyFill="1" applyBorder="1" applyAlignment="1">
      <alignment horizontal="left" vertical="top"/>
    </xf>
    <xf numFmtId="10" fontId="6" fillId="33" borderId="12" xfId="0" applyNumberFormat="1" applyFont="1" applyFill="1" applyBorder="1" applyAlignment="1">
      <alignment horizontal="center" vertical="top"/>
    </xf>
    <xf numFmtId="44" fontId="6" fillId="33" borderId="13" xfId="0" applyNumberFormat="1" applyFont="1" applyFill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44" fontId="9" fillId="0" borderId="14" xfId="0" applyNumberFormat="1" applyFont="1" applyBorder="1" applyAlignment="1">
      <alignment horizontal="left" vertical="top"/>
    </xf>
    <xf numFmtId="10" fontId="9" fillId="0" borderId="14" xfId="0" applyNumberFormat="1" applyFont="1" applyBorder="1" applyAlignment="1">
      <alignment horizontal="center" vertical="top"/>
    </xf>
    <xf numFmtId="0" fontId="6" fillId="33" borderId="15" xfId="0" applyFont="1" applyFill="1" applyBorder="1" applyAlignment="1">
      <alignment horizontal="left" vertical="top"/>
    </xf>
    <xf numFmtId="44" fontId="6" fillId="33" borderId="16" xfId="0" applyNumberFormat="1" applyFont="1" applyFill="1" applyBorder="1" applyAlignment="1">
      <alignment horizontal="left" vertical="top"/>
    </xf>
    <xf numFmtId="10" fontId="6" fillId="33" borderId="16" xfId="0" applyNumberFormat="1" applyFont="1" applyFill="1" applyBorder="1" applyAlignment="1">
      <alignment horizontal="center" vertical="top"/>
    </xf>
    <xf numFmtId="44" fontId="6" fillId="33" borderId="17" xfId="0" applyNumberFormat="1" applyFont="1" applyFill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44" fontId="27" fillId="0" borderId="10" xfId="0" applyNumberFormat="1" applyFont="1" applyBorder="1" applyAlignment="1">
      <alignment horizontal="left" vertical="top"/>
    </xf>
    <xf numFmtId="10" fontId="27" fillId="0" borderId="10" xfId="0" applyNumberFormat="1" applyFont="1" applyBorder="1" applyAlignment="1">
      <alignment horizontal="center" vertical="top"/>
    </xf>
    <xf numFmtId="44" fontId="9" fillId="0" borderId="10" xfId="0" applyNumberFormat="1" applyFont="1" applyBorder="1" applyAlignment="1">
      <alignment horizontal="left" vertical="top"/>
    </xf>
    <xf numFmtId="10" fontId="9" fillId="0" borderId="10" xfId="0" applyNumberFormat="1" applyFont="1" applyBorder="1" applyAlignment="1">
      <alignment horizontal="center"/>
    </xf>
    <xf numFmtId="44" fontId="5" fillId="0" borderId="10" xfId="0" applyNumberFormat="1" applyFont="1" applyBorder="1" applyAlignment="1">
      <alignment horizontal="left" vertical="top"/>
    </xf>
    <xf numFmtId="10" fontId="5" fillId="0" borderId="10" xfId="0" applyNumberFormat="1" applyFont="1" applyBorder="1" applyAlignment="1">
      <alignment horizontal="center" vertical="top"/>
    </xf>
    <xf numFmtId="0" fontId="27" fillId="0" borderId="10" xfId="0" applyFont="1" applyBorder="1" applyAlignment="1">
      <alignment horizontal="left" vertical="top"/>
    </xf>
    <xf numFmtId="44" fontId="9" fillId="0" borderId="10" xfId="0" applyNumberFormat="1" applyFont="1" applyBorder="1" applyAlignment="1">
      <alignment vertical="top"/>
    </xf>
    <xf numFmtId="0" fontId="5" fillId="0" borderId="10" xfId="0" applyFont="1" applyBorder="1" applyAlignment="1">
      <alignment horizontal="left" vertical="top"/>
    </xf>
    <xf numFmtId="10" fontId="9" fillId="0" borderId="10" xfId="0" applyNumberFormat="1" applyFont="1" applyBorder="1" applyAlignment="1">
      <alignment horizontal="center" vertical="top"/>
    </xf>
    <xf numFmtId="44" fontId="7" fillId="0" borderId="10" xfId="0" applyNumberFormat="1" applyFont="1" applyBorder="1" applyAlignment="1">
      <alignment horizontal="left" vertical="top"/>
    </xf>
    <xf numFmtId="44" fontId="27" fillId="0" borderId="10" xfId="33" applyNumberFormat="1" applyFont="1" applyBorder="1" applyAlignment="1">
      <alignment horizontal="left" vertical="top"/>
    </xf>
    <xf numFmtId="10" fontId="27" fillId="0" borderId="10" xfId="33" applyNumberFormat="1" applyFont="1" applyBorder="1" applyAlignment="1">
      <alignment horizontal="center" vertical="top"/>
    </xf>
    <xf numFmtId="44" fontId="9" fillId="0" borderId="10" xfId="0" applyNumberFormat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center"/>
    </xf>
    <xf numFmtId="44" fontId="27" fillId="0" borderId="10" xfId="0" applyNumberFormat="1" applyFont="1" applyBorder="1" applyAlignment="1">
      <alignment horizontal="left" vertical="center"/>
    </xf>
    <xf numFmtId="10" fontId="27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9" fontId="3" fillId="0" borderId="0" xfId="44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44" fontId="27" fillId="0" borderId="0" xfId="0" applyNumberFormat="1" applyFont="1" applyAlignment="1">
      <alignment horizontal="left" vertical="center"/>
    </xf>
    <xf numFmtId="10" fontId="27" fillId="0" borderId="0" xfId="0" applyNumberFormat="1" applyFont="1" applyAlignment="1">
      <alignment horizontal="center" vertical="center"/>
    </xf>
  </cellXfs>
  <cellStyles count="45">
    <cellStyle name="20% - Accent1" xfId="16" builtinId="30" customBuiltin="1"/>
    <cellStyle name="20% - Accent2" xfId="19" builtinId="34" customBuiltin="1"/>
    <cellStyle name="20% - Accent3" xfId="22" builtinId="38" customBuiltin="1"/>
    <cellStyle name="20% - Accent4" xfId="25" builtinId="42" customBuiltin="1"/>
    <cellStyle name="20% - Accent5" xfId="28" builtinId="46" customBuiltin="1"/>
    <cellStyle name="20% - Accent6" xfId="31" builtinId="50" customBuiltin="1"/>
    <cellStyle name="40% - Accent1" xfId="17" builtinId="31" customBuiltin="1"/>
    <cellStyle name="40% - Accent2" xfId="20" builtinId="35" customBuiltin="1"/>
    <cellStyle name="40% - Accent3" xfId="23" builtinId="39" customBuiltin="1"/>
    <cellStyle name="40% - Accent4" xfId="26" builtinId="43" customBuiltin="1"/>
    <cellStyle name="40% - Accent5" xfId="29" builtinId="47" customBuiltin="1"/>
    <cellStyle name="40% - Accent6" xfId="32" builtinId="51" customBuiltin="1"/>
    <cellStyle name="60% - Accent1 2" xfId="37" xr:uid="{00000000-0005-0000-0000-00000C000000}"/>
    <cellStyle name="60% - Accent2 2" xfId="38" xr:uid="{00000000-0005-0000-0000-00000D000000}"/>
    <cellStyle name="60% - Accent3 2" xfId="39" xr:uid="{00000000-0005-0000-0000-00000E000000}"/>
    <cellStyle name="60% - Accent4 2" xfId="40" xr:uid="{00000000-0005-0000-0000-00000F000000}"/>
    <cellStyle name="60% - Accent5 2" xfId="41" xr:uid="{00000000-0005-0000-0000-000010000000}"/>
    <cellStyle name="60% - Accent6 2" xfId="42" xr:uid="{00000000-0005-0000-0000-000011000000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00000000-0005-0000-0000-000023000000}"/>
    <cellStyle name="Normal" xfId="0" builtinId="0"/>
    <cellStyle name="Normal 2" xfId="33" xr:uid="{00000000-0005-0000-0000-000025000000}"/>
    <cellStyle name="Normal 3" xfId="43" xr:uid="{00000000-0005-0000-0000-000026000000}"/>
    <cellStyle name="Note 2" xfId="36" xr:uid="{00000000-0005-0000-0000-000027000000}"/>
    <cellStyle name="Output" xfId="8" builtinId="21" customBuiltin="1"/>
    <cellStyle name="Percent" xfId="44" builtinId="5"/>
    <cellStyle name="Title 2" xfId="34" xr:uid="{00000000-0005-0000-0000-000029000000}"/>
    <cellStyle name="Total" xfId="14" builtinId="25" customBuiltin="1"/>
    <cellStyle name="Warning Text" xfId="12" builtinId="11" customBuiltin="1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14" formatCode="0.00%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14" formatCode="0.00%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alignment horizontal="left" vertical="top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7DADACE-CE05-4980-9F1C-35DC485AB550}" name="Table5" displayName="Table5" ref="A7:G36" headerRowCount="0" totalsRowShown="0" headerRowDxfId="57" dataDxfId="56" tableBorderDxfId="55">
  <tableColumns count="7">
    <tableColumn id="1" xr3:uid="{9F1F2427-AEAB-4B06-9CC7-B05D96C6DC85}" name="Column1" headerRowDxfId="54" dataDxfId="53"/>
    <tableColumn id="2" xr3:uid="{5C32F1B8-D346-4008-A2F1-7116A4CE3229}" name="Column2" headerRowDxfId="52" dataDxfId="51"/>
    <tableColumn id="3" xr3:uid="{4B408078-00B6-4D3D-AECE-D1DF66C3F975}" name="Column3" headerRowDxfId="50" dataDxfId="49"/>
    <tableColumn id="4" xr3:uid="{BFC4D8B9-B6E8-49D7-A57C-94AD88576BF4}" name="Column4" headerRowDxfId="48" dataDxfId="47"/>
    <tableColumn id="5" xr3:uid="{6745EA93-6524-41FF-8430-88659E1333D0}" name="Column5" headerRowDxfId="46" dataDxfId="45"/>
    <tableColumn id="6" xr3:uid="{55524ACB-3EBF-40DE-915A-F1B9319E5D29}" name="Column6" headerRowDxfId="44" dataDxfId="43"/>
    <tableColumn id="7" xr3:uid="{5B3E8DA6-7C77-4CBB-AE87-A4CCC5DC838E}" name="Column7" headerRowDxfId="42" dataDxfId="4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/>
  </sheetViews>
  <sheetFormatPr defaultRowHeight="14.25" x14ac:dyDescent="0.2"/>
  <cols>
    <col min="1" max="1" width="19" bestFit="1" customWidth="1"/>
    <col min="2" max="2" width="15.75" bestFit="1" customWidth="1"/>
    <col min="3" max="3" width="13.375" bestFit="1" customWidth="1"/>
    <col min="4" max="4" width="9.375" style="4" bestFit="1" customWidth="1"/>
    <col min="5" max="7" width="13.375" bestFit="1" customWidth="1"/>
    <col min="8" max="9" width="11.25" bestFit="1" customWidth="1"/>
    <col min="10" max="10" width="6.25" style="4" bestFit="1" customWidth="1"/>
    <col min="11" max="13" width="11.2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68</v>
      </c>
    </row>
    <row r="3" spans="1:7" x14ac:dyDescent="0.2">
      <c r="A3" s="1" t="s">
        <v>123</v>
      </c>
      <c r="B3" s="50">
        <v>0.75</v>
      </c>
    </row>
    <row r="4" spans="1:7" x14ac:dyDescent="0.2">
      <c r="A4" s="1" t="s">
        <v>118</v>
      </c>
    </row>
    <row r="6" spans="1:7" s="4" customFormat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x14ac:dyDescent="0.2">
      <c r="A7" s="3" t="s">
        <v>9</v>
      </c>
      <c r="B7" s="14">
        <v>29219882.370000001</v>
      </c>
      <c r="C7" s="7">
        <v>20925689.850000001</v>
      </c>
      <c r="D7" s="8">
        <v>0.71609999999999996</v>
      </c>
      <c r="E7" s="7">
        <v>19182978.219999999</v>
      </c>
      <c r="F7" s="7">
        <v>17883298.25</v>
      </c>
      <c r="G7" s="7">
        <v>16926689.82</v>
      </c>
    </row>
    <row r="8" spans="1:7" x14ac:dyDescent="0.2">
      <c r="A8" s="3" t="s">
        <v>10</v>
      </c>
      <c r="B8" s="14">
        <v>13078127.1</v>
      </c>
      <c r="C8" s="7">
        <v>9280926.6799999997</v>
      </c>
      <c r="D8" s="8">
        <v>0.7097</v>
      </c>
      <c r="E8" s="7">
        <v>8300273.5899999999</v>
      </c>
      <c r="F8" s="7">
        <v>7312370.0800000001</v>
      </c>
      <c r="G8" s="7">
        <v>6838837.0599999996</v>
      </c>
    </row>
    <row r="9" spans="1:7" x14ac:dyDescent="0.2">
      <c r="A9" s="3" t="s">
        <v>11</v>
      </c>
      <c r="B9" s="14">
        <v>111675</v>
      </c>
      <c r="C9" s="7">
        <v>78357.570000000007</v>
      </c>
      <c r="D9" s="8">
        <v>0.70169999999999999</v>
      </c>
      <c r="E9" s="7">
        <v>60893.29</v>
      </c>
      <c r="F9" s="7">
        <v>58926.39</v>
      </c>
      <c r="G9" s="7">
        <v>53265.52</v>
      </c>
    </row>
    <row r="10" spans="1:7" x14ac:dyDescent="0.2">
      <c r="A10" s="3" t="s">
        <v>12</v>
      </c>
      <c r="B10" s="14">
        <v>2193767.5</v>
      </c>
      <c r="C10" s="7">
        <v>1446355.1</v>
      </c>
      <c r="D10" s="8">
        <v>0.6593</v>
      </c>
      <c r="E10" s="7">
        <v>1178905.29</v>
      </c>
      <c r="F10" s="7">
        <v>1120264.8700000001</v>
      </c>
      <c r="G10" s="7">
        <v>1085063.1100000001</v>
      </c>
    </row>
    <row r="11" spans="1:7" x14ac:dyDescent="0.2">
      <c r="A11" s="3" t="s">
        <v>13</v>
      </c>
      <c r="B11" s="14">
        <v>69408</v>
      </c>
      <c r="C11" s="7">
        <v>46845.55</v>
      </c>
      <c r="D11" s="8">
        <v>0.67490000000000006</v>
      </c>
      <c r="E11" s="7">
        <v>46027.39</v>
      </c>
      <c r="F11" s="7">
        <v>42969.49</v>
      </c>
      <c r="G11" s="7">
        <v>26552.799999999999</v>
      </c>
    </row>
    <row r="12" spans="1:7" x14ac:dyDescent="0.2">
      <c r="A12" s="3" t="s">
        <v>26</v>
      </c>
      <c r="B12" s="14">
        <v>549950</v>
      </c>
      <c r="C12" s="7">
        <v>289708.40999999997</v>
      </c>
      <c r="D12" s="8">
        <v>0.52680000000000005</v>
      </c>
      <c r="E12" s="7">
        <v>300944.55</v>
      </c>
      <c r="F12" s="7">
        <v>321411.21999999997</v>
      </c>
      <c r="G12" s="7">
        <v>336439.01</v>
      </c>
    </row>
    <row r="13" spans="1:7" x14ac:dyDescent="0.2">
      <c r="A13" s="3" t="s">
        <v>33</v>
      </c>
      <c r="B13" s="14">
        <v>10270</v>
      </c>
      <c r="C13" s="7">
        <v>6342.42</v>
      </c>
      <c r="D13" s="8">
        <v>0.61760000000000004</v>
      </c>
      <c r="E13" s="7">
        <v>1836.53</v>
      </c>
      <c r="F13" s="7">
        <v>4216.55</v>
      </c>
      <c r="G13" s="7">
        <v>1325.02</v>
      </c>
    </row>
    <row r="14" spans="1:7" x14ac:dyDescent="0.2">
      <c r="A14" s="3" t="s">
        <v>14</v>
      </c>
      <c r="B14" s="14">
        <v>8040514.5599999996</v>
      </c>
      <c r="C14" s="7">
        <v>5897115.8700000001</v>
      </c>
      <c r="D14" s="8">
        <v>0.73340000000000005</v>
      </c>
      <c r="E14" s="7">
        <v>5017878.67</v>
      </c>
      <c r="F14" s="7">
        <v>4724894.3499999996</v>
      </c>
      <c r="G14" s="7">
        <v>4263723.6100000003</v>
      </c>
    </row>
    <row r="15" spans="1:7" x14ac:dyDescent="0.2">
      <c r="A15" s="3" t="s">
        <v>15</v>
      </c>
      <c r="B15" s="14">
        <v>102890</v>
      </c>
      <c r="C15" s="7">
        <v>46447.58</v>
      </c>
      <c r="D15" s="8">
        <v>0.45140000000000002</v>
      </c>
      <c r="E15" s="7">
        <v>56122.26</v>
      </c>
      <c r="F15" s="7">
        <v>38071.480000000003</v>
      </c>
      <c r="G15" s="7">
        <v>47709.43</v>
      </c>
    </row>
    <row r="16" spans="1:7" x14ac:dyDescent="0.2">
      <c r="A16" s="3" t="s">
        <v>16</v>
      </c>
      <c r="B16" s="14">
        <v>288786</v>
      </c>
      <c r="C16" s="7">
        <v>152362.34</v>
      </c>
      <c r="D16" s="8">
        <v>0.52759999999999996</v>
      </c>
      <c r="E16" s="7">
        <v>187724.92</v>
      </c>
      <c r="F16" s="7">
        <v>171286.44</v>
      </c>
      <c r="G16" s="7">
        <v>139404.75</v>
      </c>
    </row>
    <row r="17" spans="1:7" x14ac:dyDescent="0.2">
      <c r="A17" s="3" t="s">
        <v>17</v>
      </c>
      <c r="B17" s="14">
        <v>113852.5</v>
      </c>
      <c r="C17" s="7">
        <v>72726.84</v>
      </c>
      <c r="D17" s="8">
        <v>0.63880000000000003</v>
      </c>
      <c r="E17" s="7">
        <v>75661.710000000006</v>
      </c>
      <c r="F17" s="7">
        <v>67971.66</v>
      </c>
      <c r="G17" s="7">
        <v>64085.98</v>
      </c>
    </row>
    <row r="18" spans="1:7" x14ac:dyDescent="0.2">
      <c r="A18" s="3" t="s">
        <v>18</v>
      </c>
      <c r="B18" s="14">
        <v>308103</v>
      </c>
      <c r="C18" s="7">
        <v>152643.24</v>
      </c>
      <c r="D18" s="8">
        <v>0.49540000000000001</v>
      </c>
      <c r="E18" s="7">
        <v>129897.89</v>
      </c>
      <c r="F18" s="7">
        <v>151357.34</v>
      </c>
      <c r="G18" s="7">
        <v>180402.27</v>
      </c>
    </row>
    <row r="19" spans="1:7" x14ac:dyDescent="0.2">
      <c r="A19" s="3" t="s">
        <v>19</v>
      </c>
      <c r="B19" s="14">
        <v>110550</v>
      </c>
      <c r="C19" s="7">
        <v>53319.02</v>
      </c>
      <c r="D19" s="8">
        <v>0.48230000000000001</v>
      </c>
      <c r="E19" s="7">
        <v>80001.759999999995</v>
      </c>
      <c r="F19" s="7">
        <v>55069.88</v>
      </c>
      <c r="G19" s="7">
        <v>52263.97</v>
      </c>
    </row>
    <row r="20" spans="1:7" x14ac:dyDescent="0.2">
      <c r="A20" s="3" t="s">
        <v>20</v>
      </c>
      <c r="B20" s="14">
        <v>443201</v>
      </c>
      <c r="C20" s="7">
        <v>314145.32</v>
      </c>
      <c r="D20" s="8">
        <v>0.70879999999999999</v>
      </c>
      <c r="E20" s="7">
        <v>265779.89</v>
      </c>
      <c r="F20" s="7">
        <v>251016.52</v>
      </c>
      <c r="G20" s="7">
        <v>233783.67</v>
      </c>
    </row>
    <row r="21" spans="1:7" x14ac:dyDescent="0.2">
      <c r="A21" s="3" t="s">
        <v>21</v>
      </c>
      <c r="B21" s="14">
        <v>2200300</v>
      </c>
      <c r="C21" s="7">
        <v>1217903.45</v>
      </c>
      <c r="D21" s="8">
        <v>0.55349999999999999</v>
      </c>
      <c r="E21" s="7">
        <v>1093847.97</v>
      </c>
      <c r="F21" s="7">
        <v>1061221.33</v>
      </c>
      <c r="G21" s="7">
        <v>902874.88</v>
      </c>
    </row>
    <row r="22" spans="1:7" x14ac:dyDescent="0.2">
      <c r="A22" s="3" t="s">
        <v>35</v>
      </c>
      <c r="B22" s="14">
        <v>197250</v>
      </c>
      <c r="C22" s="7">
        <v>181959.76</v>
      </c>
      <c r="D22" s="8">
        <v>0.92249999999999999</v>
      </c>
      <c r="E22" s="7">
        <v>180563.91</v>
      </c>
      <c r="F22" s="7">
        <v>169011.34</v>
      </c>
      <c r="G22" s="7">
        <v>154361.57999999999</v>
      </c>
    </row>
    <row r="23" spans="1:7" x14ac:dyDescent="0.2">
      <c r="A23" s="3" t="s">
        <v>22</v>
      </c>
      <c r="B23" s="14">
        <v>603678.75</v>
      </c>
      <c r="C23" s="7">
        <v>365202.64</v>
      </c>
      <c r="D23" s="8">
        <v>0.60499999999999998</v>
      </c>
      <c r="E23" s="7">
        <v>296213.49</v>
      </c>
      <c r="F23" s="7">
        <v>294656.99</v>
      </c>
      <c r="G23" s="7">
        <v>264866.46000000002</v>
      </c>
    </row>
    <row r="24" spans="1:7" x14ac:dyDescent="0.2">
      <c r="A24" s="3" t="s">
        <v>36</v>
      </c>
      <c r="B24" s="14">
        <v>445750</v>
      </c>
      <c r="C24" s="7">
        <v>246854.29</v>
      </c>
      <c r="D24" s="8">
        <v>0.55379999999999996</v>
      </c>
      <c r="E24" s="7">
        <v>312268.59999999998</v>
      </c>
      <c r="F24" s="7">
        <v>269232.95</v>
      </c>
      <c r="G24" s="7">
        <v>286909.81</v>
      </c>
    </row>
    <row r="25" spans="1:7" x14ac:dyDescent="0.2">
      <c r="A25" s="3" t="s">
        <v>23</v>
      </c>
      <c r="B25" s="14">
        <v>3397514.32</v>
      </c>
      <c r="C25" s="7">
        <v>2283826.87</v>
      </c>
      <c r="D25" s="8">
        <v>0.67220000000000002</v>
      </c>
      <c r="E25" s="7">
        <v>2656360.2599999998</v>
      </c>
      <c r="F25" s="7">
        <v>2257755.1800000002</v>
      </c>
      <c r="G25" s="7">
        <v>2107501.09</v>
      </c>
    </row>
    <row r="26" spans="1:7" x14ac:dyDescent="0.2">
      <c r="A26" s="3" t="s">
        <v>37</v>
      </c>
      <c r="B26" s="14">
        <v>11500</v>
      </c>
      <c r="C26" s="7">
        <v>6936.79</v>
      </c>
      <c r="D26" s="8">
        <v>0.60319999999999996</v>
      </c>
      <c r="E26" s="7">
        <v>6342.93</v>
      </c>
      <c r="F26" s="7">
        <v>8161.57</v>
      </c>
      <c r="G26" s="7">
        <v>10315.540000000001</v>
      </c>
    </row>
    <row r="27" spans="1:7" x14ac:dyDescent="0.2">
      <c r="A27" s="3" t="s">
        <v>38</v>
      </c>
      <c r="B27" s="14">
        <v>100000</v>
      </c>
      <c r="C27" s="7">
        <v>34748.300000000003</v>
      </c>
      <c r="D27" s="8">
        <v>0.34749999999999998</v>
      </c>
      <c r="E27" s="7">
        <v>58060.71</v>
      </c>
      <c r="F27" s="7">
        <v>13757.75</v>
      </c>
      <c r="G27" s="7">
        <v>99744.75</v>
      </c>
    </row>
    <row r="28" spans="1:7" x14ac:dyDescent="0.2">
      <c r="A28" s="3" t="s">
        <v>32</v>
      </c>
      <c r="B28" s="14">
        <v>2362730.64</v>
      </c>
      <c r="C28" s="7">
        <v>1718169.52</v>
      </c>
      <c r="D28" s="8">
        <v>0.72719999999999996</v>
      </c>
      <c r="E28" s="7">
        <v>1645753.47</v>
      </c>
      <c r="F28" s="7">
        <v>1495682.45</v>
      </c>
      <c r="G28" s="7">
        <v>1346388.5</v>
      </c>
    </row>
    <row r="29" spans="1:7" x14ac:dyDescent="0.2">
      <c r="A29" s="3" t="s">
        <v>24</v>
      </c>
      <c r="B29" s="14">
        <v>296788.78000000003</v>
      </c>
      <c r="C29" s="7">
        <v>183865.73</v>
      </c>
      <c r="D29" s="8">
        <v>0.61950000000000005</v>
      </c>
      <c r="E29" s="7">
        <v>1560434.19</v>
      </c>
      <c r="F29" s="7">
        <v>1627639.97</v>
      </c>
      <c r="G29" s="7">
        <v>1446468.34</v>
      </c>
    </row>
    <row r="30" spans="1:7" x14ac:dyDescent="0.2">
      <c r="A30" s="3" t="s">
        <v>44</v>
      </c>
      <c r="B30" s="14">
        <v>0</v>
      </c>
      <c r="C30" s="7">
        <v>0</v>
      </c>
      <c r="D30" s="8">
        <v>0</v>
      </c>
      <c r="E30" s="7">
        <v>0</v>
      </c>
      <c r="F30" s="7">
        <v>0</v>
      </c>
      <c r="G30" s="7">
        <v>0</v>
      </c>
    </row>
    <row r="31" spans="1:7" x14ac:dyDescent="0.2">
      <c r="A31" s="3" t="s">
        <v>45</v>
      </c>
      <c r="B31" s="14">
        <v>965125</v>
      </c>
      <c r="C31" s="7">
        <v>482562.5</v>
      </c>
      <c r="D31" s="8">
        <v>0.5</v>
      </c>
      <c r="E31" s="7">
        <v>528431.89</v>
      </c>
      <c r="F31" s="7">
        <v>34904.01</v>
      </c>
      <c r="G31" s="7">
        <v>691347.92</v>
      </c>
    </row>
    <row r="32" spans="1:7" x14ac:dyDescent="0.2">
      <c r="A32" s="3" t="s">
        <v>46</v>
      </c>
      <c r="B32" s="14">
        <v>2520000</v>
      </c>
      <c r="C32" s="7">
        <v>0</v>
      </c>
      <c r="D32" s="8">
        <v>0</v>
      </c>
      <c r="E32" s="7">
        <v>0</v>
      </c>
      <c r="F32" s="7">
        <v>567765.63</v>
      </c>
      <c r="G32" s="7">
        <v>0</v>
      </c>
    </row>
    <row r="33" spans="1:10" x14ac:dyDescent="0.2">
      <c r="A33" s="3" t="s">
        <v>47</v>
      </c>
      <c r="B33" s="14">
        <v>0</v>
      </c>
      <c r="C33" s="7">
        <v>0</v>
      </c>
      <c r="D33" s="8">
        <v>0</v>
      </c>
      <c r="E33" s="7">
        <v>0</v>
      </c>
      <c r="F33" s="7">
        <v>0</v>
      </c>
      <c r="G33" s="7">
        <v>0</v>
      </c>
    </row>
    <row r="34" spans="1:10" x14ac:dyDescent="0.2">
      <c r="A34" s="3" t="s">
        <v>27</v>
      </c>
      <c r="B34" s="14">
        <v>687300.31</v>
      </c>
      <c r="C34" s="7">
        <v>515475.27</v>
      </c>
      <c r="D34" s="8">
        <v>0.75</v>
      </c>
      <c r="E34" s="7">
        <v>443281.68</v>
      </c>
      <c r="F34" s="7">
        <v>434614.5</v>
      </c>
      <c r="G34" s="7">
        <v>336914.91</v>
      </c>
    </row>
    <row r="35" spans="1:10" x14ac:dyDescent="0.2">
      <c r="A35" s="3" t="s">
        <v>48</v>
      </c>
      <c r="B35" s="7">
        <v>34907423.509999998</v>
      </c>
      <c r="C35" s="7">
        <v>17314213.449999999</v>
      </c>
      <c r="D35" s="8">
        <v>0.496</v>
      </c>
      <c r="E35" s="7">
        <v>16707672.210000001</v>
      </c>
      <c r="F35" s="7">
        <v>11818873.800000001</v>
      </c>
      <c r="G35" s="7">
        <v>7116784.6900000004</v>
      </c>
    </row>
    <row r="36" spans="1:10" x14ac:dyDescent="0.2">
      <c r="A36" s="3" t="s">
        <v>49</v>
      </c>
      <c r="B36" s="7">
        <v>6356553.9199999999</v>
      </c>
      <c r="C36" s="7">
        <v>5518084.04</v>
      </c>
      <c r="D36" s="8">
        <v>0.86809999999999998</v>
      </c>
      <c r="E36" s="7">
        <v>4285953.41</v>
      </c>
      <c r="F36" s="7">
        <v>7738205.5800000001</v>
      </c>
      <c r="G36" s="7">
        <v>5777352.4400000004</v>
      </c>
    </row>
    <row r="37" spans="1:10" s="48" customFormat="1" x14ac:dyDescent="0.2">
      <c r="A37" s="45"/>
      <c r="B37" s="46">
        <f>SUBTOTAL(109,Table5[[#All],[Column2]])</f>
        <v>109692892.26000001</v>
      </c>
      <c r="C37" s="46">
        <f>SUBTOTAL(109,Table5[[#All],[Column3]])</f>
        <v>68832788.400000021</v>
      </c>
      <c r="D37" s="47">
        <f>+C37/B37</f>
        <v>0.62750454456838312</v>
      </c>
      <c r="E37" s="46">
        <f>SUBTOTAL(109,Table5[[#All],[Column5]])</f>
        <v>64660110.679999992</v>
      </c>
      <c r="F37" s="46">
        <f>SUBTOTAL(109,Table5[[#All],[Column6]])</f>
        <v>59994607.569999993</v>
      </c>
      <c r="G37" s="46">
        <f>SUBTOTAL(109,Table5[[#All],[Column7]])</f>
        <v>50791376.929999992</v>
      </c>
      <c r="J37" s="49"/>
    </row>
    <row r="38" spans="1:10" s="48" customFormat="1" x14ac:dyDescent="0.2">
      <c r="A38" s="51"/>
      <c r="B38" s="52"/>
      <c r="C38" s="52"/>
      <c r="D38" s="53"/>
      <c r="E38" s="52"/>
      <c r="F38" s="52"/>
      <c r="G38" s="52"/>
      <c r="J38" s="49"/>
    </row>
    <row r="39" spans="1:10" x14ac:dyDescent="0.2">
      <c r="A39" s="4"/>
    </row>
    <row r="40" spans="1:10" x14ac:dyDescent="0.2">
      <c r="A40" s="3" t="s">
        <v>111</v>
      </c>
    </row>
  </sheetData>
  <conditionalFormatting sqref="D7:D38">
    <cfRule type="cellIs" dxfId="40" priority="1" operator="greaterThan">
      <formula>$B$3</formula>
    </cfRule>
  </conditionalFormatting>
  <pageMargins left="0.38" right="0.28000000000000003" top="0.55000000000000004" bottom="0.5" header="0.3" footer="0.3"/>
  <pageSetup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5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82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31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522704.38</v>
      </c>
      <c r="C8" s="20">
        <v>321820.36</v>
      </c>
      <c r="D8" s="21">
        <v>0.61570000000000003</v>
      </c>
      <c r="E8" s="20">
        <v>252107.67</v>
      </c>
      <c r="F8" s="20">
        <v>286000.67</v>
      </c>
      <c r="G8" s="22">
        <v>206834.04</v>
      </c>
    </row>
    <row r="9" spans="1:7" x14ac:dyDescent="0.2">
      <c r="A9" s="15" t="s">
        <v>10</v>
      </c>
      <c r="B9" s="16">
        <v>180919.28</v>
      </c>
      <c r="C9" s="16">
        <v>94969.53</v>
      </c>
      <c r="D9" s="17">
        <v>0.52490000000000003</v>
      </c>
      <c r="E9" s="16">
        <v>79716.83</v>
      </c>
      <c r="F9" s="16">
        <v>84870.99</v>
      </c>
      <c r="G9" s="18">
        <v>55823.839999999997</v>
      </c>
    </row>
    <row r="10" spans="1:7" x14ac:dyDescent="0.2">
      <c r="A10" s="19" t="s">
        <v>11</v>
      </c>
      <c r="B10" s="20">
        <v>2500</v>
      </c>
      <c r="C10" s="20">
        <v>998.5</v>
      </c>
      <c r="D10" s="21">
        <v>0.39939999999999998</v>
      </c>
      <c r="E10" s="20">
        <v>512.13</v>
      </c>
      <c r="F10" s="20">
        <v>982.06</v>
      </c>
      <c r="G10" s="22">
        <v>961.5</v>
      </c>
    </row>
    <row r="11" spans="1:7" x14ac:dyDescent="0.2">
      <c r="A11" s="15" t="s">
        <v>12</v>
      </c>
      <c r="B11" s="16">
        <v>0</v>
      </c>
      <c r="C11" s="16">
        <v>0</v>
      </c>
      <c r="D11" s="17">
        <v>0</v>
      </c>
      <c r="E11" s="16">
        <v>0</v>
      </c>
      <c r="F11" s="16">
        <v>0</v>
      </c>
      <c r="G11" s="18">
        <v>110.33</v>
      </c>
    </row>
    <row r="12" spans="1:7" x14ac:dyDescent="0.2">
      <c r="A12" s="19" t="s">
        <v>14</v>
      </c>
      <c r="B12" s="20">
        <v>12840</v>
      </c>
      <c r="C12" s="20">
        <v>42071.86</v>
      </c>
      <c r="D12" s="21">
        <v>3.2766000000000002</v>
      </c>
      <c r="E12" s="20">
        <v>11914.48</v>
      </c>
      <c r="F12" s="20">
        <v>12954.02</v>
      </c>
      <c r="G12" s="22">
        <v>6388.2</v>
      </c>
    </row>
    <row r="13" spans="1:7" x14ac:dyDescent="0.2">
      <c r="A13" s="15" t="s">
        <v>15</v>
      </c>
      <c r="B13" s="16">
        <v>23100</v>
      </c>
      <c r="C13" s="16">
        <v>9032.9699999999993</v>
      </c>
      <c r="D13" s="17">
        <v>0.39100000000000001</v>
      </c>
      <c r="E13" s="16">
        <v>17603.95</v>
      </c>
      <c r="F13" s="16">
        <v>8613</v>
      </c>
      <c r="G13" s="18">
        <v>11308.06</v>
      </c>
    </row>
    <row r="14" spans="1:7" x14ac:dyDescent="0.2">
      <c r="A14" s="19" t="s">
        <v>16</v>
      </c>
      <c r="B14" s="20">
        <v>15975</v>
      </c>
      <c r="C14" s="20">
        <v>5136.58</v>
      </c>
      <c r="D14" s="21">
        <v>0.32150000000000001</v>
      </c>
      <c r="E14" s="20">
        <v>6063.07</v>
      </c>
      <c r="F14" s="20">
        <v>10245.73</v>
      </c>
      <c r="G14" s="22">
        <v>6813.23</v>
      </c>
    </row>
    <row r="15" spans="1:7" x14ac:dyDescent="0.2">
      <c r="A15" s="15" t="s">
        <v>17</v>
      </c>
      <c r="B15" s="16">
        <v>9945</v>
      </c>
      <c r="C15" s="16">
        <v>1915</v>
      </c>
      <c r="D15" s="17">
        <v>0.19259999999999999</v>
      </c>
      <c r="E15" s="16">
        <v>8282.99</v>
      </c>
      <c r="F15" s="16">
        <v>8243.99</v>
      </c>
      <c r="G15" s="18">
        <v>7637</v>
      </c>
    </row>
    <row r="16" spans="1:7" x14ac:dyDescent="0.2">
      <c r="A16" s="19" t="s">
        <v>18</v>
      </c>
      <c r="B16" s="20">
        <v>17063</v>
      </c>
      <c r="C16" s="20">
        <v>6696.95</v>
      </c>
      <c r="D16" s="21">
        <v>0.39250000000000002</v>
      </c>
      <c r="E16" s="20">
        <v>6740.29</v>
      </c>
      <c r="F16" s="20">
        <v>10522.72</v>
      </c>
      <c r="G16" s="22">
        <v>12290.84</v>
      </c>
    </row>
    <row r="17" spans="1:7" x14ac:dyDescent="0.2">
      <c r="A17" s="15" t="s">
        <v>20</v>
      </c>
      <c r="B17" s="16">
        <v>0</v>
      </c>
      <c r="C17" s="16">
        <v>0</v>
      </c>
      <c r="D17" s="17">
        <v>0</v>
      </c>
      <c r="E17" s="16">
        <v>0</v>
      </c>
      <c r="F17" s="16">
        <v>0</v>
      </c>
      <c r="G17" s="18">
        <v>0</v>
      </c>
    </row>
    <row r="18" spans="1:7" x14ac:dyDescent="0.2">
      <c r="A18" s="19" t="s">
        <v>21</v>
      </c>
      <c r="B18" s="20">
        <v>0</v>
      </c>
      <c r="C18" s="20">
        <v>0</v>
      </c>
      <c r="D18" s="21">
        <v>0</v>
      </c>
      <c r="E18" s="20">
        <v>0</v>
      </c>
      <c r="F18" s="20">
        <v>0</v>
      </c>
      <c r="G18" s="22">
        <v>0</v>
      </c>
    </row>
    <row r="19" spans="1:7" x14ac:dyDescent="0.2">
      <c r="A19" s="15" t="s">
        <v>32</v>
      </c>
      <c r="B19" s="16">
        <v>124462</v>
      </c>
      <c r="C19" s="16">
        <v>74999.31</v>
      </c>
      <c r="D19" s="17">
        <v>0.60260000000000002</v>
      </c>
      <c r="E19" s="16">
        <v>83489.64</v>
      </c>
      <c r="F19" s="16">
        <v>74359.31</v>
      </c>
      <c r="G19" s="18">
        <v>68099.63</v>
      </c>
    </row>
    <row r="20" spans="1:7" x14ac:dyDescent="0.2">
      <c r="A20" s="19" t="s">
        <v>24</v>
      </c>
      <c r="B20" s="20">
        <v>0</v>
      </c>
      <c r="C20" s="20">
        <v>0</v>
      </c>
      <c r="D20" s="21">
        <v>0</v>
      </c>
      <c r="E20" s="20">
        <v>1816.44</v>
      </c>
      <c r="F20" s="20">
        <v>0</v>
      </c>
      <c r="G20" s="22">
        <v>0</v>
      </c>
    </row>
    <row r="21" spans="1:7" x14ac:dyDescent="0.2">
      <c r="A21" s="15" t="s">
        <v>48</v>
      </c>
      <c r="B21" s="16">
        <v>15000</v>
      </c>
      <c r="C21" s="16">
        <v>18418.43</v>
      </c>
      <c r="D21" s="17">
        <v>1.2279</v>
      </c>
      <c r="E21" s="16">
        <v>11845</v>
      </c>
      <c r="F21" s="16">
        <v>0</v>
      </c>
      <c r="G21" s="18">
        <v>13187.56</v>
      </c>
    </row>
    <row r="22" spans="1:7" x14ac:dyDescent="0.2">
      <c r="A22" s="30" t="s">
        <v>31</v>
      </c>
      <c r="B22" s="31">
        <f>SUM(B8:B21)</f>
        <v>924508.66</v>
      </c>
      <c r="C22" s="35">
        <f>SUM(C8:C21)</f>
        <v>576059.49000000011</v>
      </c>
      <c r="D22" s="36">
        <f>+C22/B22</f>
        <v>0.62309799239738883</v>
      </c>
      <c r="E22" s="35">
        <f>SUM(E8:E21)</f>
        <v>480092.49</v>
      </c>
      <c r="F22" s="35">
        <f>SUM(F8:F21)</f>
        <v>496792.48999999993</v>
      </c>
      <c r="G22" s="35">
        <f>SUM(G8:G21)</f>
        <v>389454.23000000004</v>
      </c>
    </row>
    <row r="25" spans="1:7" x14ac:dyDescent="0.2">
      <c r="A25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2">
    <cfRule type="cellIs" dxfId="31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0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112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9" t="s">
        <v>113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1133362.56</v>
      </c>
      <c r="C8" s="20">
        <v>810575.07</v>
      </c>
      <c r="D8" s="21">
        <v>0.71519999999999995</v>
      </c>
      <c r="E8" s="20">
        <v>729354.15</v>
      </c>
      <c r="F8" s="20">
        <v>698398.52</v>
      </c>
      <c r="G8" s="22">
        <v>643529.13</v>
      </c>
    </row>
    <row r="9" spans="1:7" x14ac:dyDescent="0.2">
      <c r="A9" s="15" t="s">
        <v>10</v>
      </c>
      <c r="B9" s="16">
        <v>497804.87</v>
      </c>
      <c r="C9" s="16">
        <v>316903.61</v>
      </c>
      <c r="D9" s="17">
        <v>0.63660000000000005</v>
      </c>
      <c r="E9" s="16">
        <v>295885.87</v>
      </c>
      <c r="F9" s="16">
        <v>279951.37</v>
      </c>
      <c r="G9" s="18">
        <v>257373.26</v>
      </c>
    </row>
    <row r="10" spans="1:7" x14ac:dyDescent="0.2">
      <c r="A10" s="19" t="s">
        <v>11</v>
      </c>
      <c r="B10" s="20">
        <v>2000</v>
      </c>
      <c r="C10" s="20">
        <v>1078.53</v>
      </c>
      <c r="D10" s="21">
        <v>0.5393</v>
      </c>
      <c r="E10" s="20">
        <v>659.84</v>
      </c>
      <c r="F10" s="20">
        <v>602.09</v>
      </c>
      <c r="G10" s="22">
        <v>1871.46</v>
      </c>
    </row>
    <row r="11" spans="1:7" x14ac:dyDescent="0.2">
      <c r="A11" s="15" t="s">
        <v>12</v>
      </c>
      <c r="B11" s="16">
        <v>5250</v>
      </c>
      <c r="C11" s="16">
        <v>3406.65</v>
      </c>
      <c r="D11" s="17">
        <v>0.64890000000000003</v>
      </c>
      <c r="E11" s="16">
        <v>3278.3</v>
      </c>
      <c r="F11" s="16">
        <v>4837.1099999999997</v>
      </c>
      <c r="G11" s="18">
        <v>4199.57</v>
      </c>
    </row>
    <row r="12" spans="1:7" x14ac:dyDescent="0.2">
      <c r="A12" s="19" t="s">
        <v>13</v>
      </c>
      <c r="B12" s="20">
        <v>9208</v>
      </c>
      <c r="C12" s="20">
        <v>3409.65</v>
      </c>
      <c r="D12" s="21">
        <v>0.37030000000000002</v>
      </c>
      <c r="E12" s="20">
        <v>2962.12</v>
      </c>
      <c r="F12" s="20">
        <v>9571.7800000000007</v>
      </c>
      <c r="G12" s="22">
        <v>2763.53</v>
      </c>
    </row>
    <row r="13" spans="1:7" x14ac:dyDescent="0.2">
      <c r="A13" s="15" t="s">
        <v>26</v>
      </c>
      <c r="B13" s="16">
        <v>5200</v>
      </c>
      <c r="C13" s="16">
        <v>3232.4</v>
      </c>
      <c r="D13" s="17">
        <v>0.62160000000000004</v>
      </c>
      <c r="E13" s="16">
        <v>3048.35</v>
      </c>
      <c r="F13" s="16">
        <v>2686.5</v>
      </c>
      <c r="G13" s="18">
        <v>3039.98</v>
      </c>
    </row>
    <row r="14" spans="1:7" x14ac:dyDescent="0.2">
      <c r="A14" s="19" t="s">
        <v>33</v>
      </c>
      <c r="B14" s="20">
        <v>9770</v>
      </c>
      <c r="C14" s="20">
        <v>6011.13</v>
      </c>
      <c r="D14" s="21">
        <v>0.61529999999999996</v>
      </c>
      <c r="E14" s="20">
        <v>1836.53</v>
      </c>
      <c r="F14" s="20">
        <v>4216.55</v>
      </c>
      <c r="G14" s="22">
        <v>1325.02</v>
      </c>
    </row>
    <row r="15" spans="1:7" x14ac:dyDescent="0.2">
      <c r="A15" s="15" t="s">
        <v>14</v>
      </c>
      <c r="B15" s="16">
        <v>1196463.6100000001</v>
      </c>
      <c r="C15" s="16">
        <v>1015374.35</v>
      </c>
      <c r="D15" s="17">
        <v>0.84860000000000002</v>
      </c>
      <c r="E15" s="16">
        <v>902164.38</v>
      </c>
      <c r="F15" s="16">
        <v>796018.86</v>
      </c>
      <c r="G15" s="18">
        <v>765931.03</v>
      </c>
    </row>
    <row r="16" spans="1:7" x14ac:dyDescent="0.2">
      <c r="A16" s="19" t="s">
        <v>16</v>
      </c>
      <c r="B16" s="20">
        <v>17140</v>
      </c>
      <c r="C16" s="20">
        <v>9407.73</v>
      </c>
      <c r="D16" s="21">
        <v>0.54890000000000005</v>
      </c>
      <c r="E16" s="20">
        <v>10407.280000000001</v>
      </c>
      <c r="F16" s="20">
        <v>6175.74</v>
      </c>
      <c r="G16" s="22">
        <v>5894.7</v>
      </c>
    </row>
    <row r="17" spans="1:7" x14ac:dyDescent="0.2">
      <c r="A17" s="15" t="s">
        <v>17</v>
      </c>
      <c r="B17" s="16">
        <v>550</v>
      </c>
      <c r="C17" s="16">
        <v>365</v>
      </c>
      <c r="D17" s="17">
        <v>0.66359999999999997</v>
      </c>
      <c r="E17" s="16">
        <v>240</v>
      </c>
      <c r="F17" s="16">
        <v>240</v>
      </c>
      <c r="G17" s="18">
        <v>365</v>
      </c>
    </row>
    <row r="18" spans="1:7" x14ac:dyDescent="0.2">
      <c r="A18" s="19" t="s">
        <v>18</v>
      </c>
      <c r="B18" s="20">
        <v>14860</v>
      </c>
      <c r="C18" s="20">
        <v>3285.3</v>
      </c>
      <c r="D18" s="21">
        <v>0.22109999999999999</v>
      </c>
      <c r="E18" s="20">
        <v>10903.28</v>
      </c>
      <c r="F18" s="20">
        <v>8209.86</v>
      </c>
      <c r="G18" s="22">
        <v>6666.86</v>
      </c>
    </row>
    <row r="19" spans="1:7" x14ac:dyDescent="0.2">
      <c r="A19" s="15" t="s">
        <v>19</v>
      </c>
      <c r="B19" s="16">
        <v>1000</v>
      </c>
      <c r="C19" s="16">
        <v>19.98</v>
      </c>
      <c r="D19" s="17">
        <v>0.02</v>
      </c>
      <c r="E19" s="16">
        <v>73.930000000000007</v>
      </c>
      <c r="F19" s="16">
        <v>0</v>
      </c>
      <c r="G19" s="18">
        <v>0</v>
      </c>
    </row>
    <row r="20" spans="1:7" x14ac:dyDescent="0.2">
      <c r="A20" s="19" t="s">
        <v>20</v>
      </c>
      <c r="B20" s="20">
        <v>342246</v>
      </c>
      <c r="C20" s="20">
        <v>251231.49</v>
      </c>
      <c r="D20" s="21">
        <v>0.73409999999999997</v>
      </c>
      <c r="E20" s="20">
        <v>207934.44</v>
      </c>
      <c r="F20" s="20">
        <v>219882.04</v>
      </c>
      <c r="G20" s="22">
        <v>203186.12</v>
      </c>
    </row>
    <row r="21" spans="1:7" x14ac:dyDescent="0.2">
      <c r="A21" s="15" t="s">
        <v>21</v>
      </c>
      <c r="B21" s="16">
        <v>8300</v>
      </c>
      <c r="C21" s="16">
        <v>4751.0200000000004</v>
      </c>
      <c r="D21" s="17">
        <v>0.57240000000000002</v>
      </c>
      <c r="E21" s="16">
        <v>5687.31</v>
      </c>
      <c r="F21" s="16">
        <v>4139.72</v>
      </c>
      <c r="G21" s="18">
        <v>3636.84</v>
      </c>
    </row>
    <row r="22" spans="1:7" x14ac:dyDescent="0.2">
      <c r="A22" s="19" t="s">
        <v>22</v>
      </c>
      <c r="B22" s="20">
        <v>59910</v>
      </c>
      <c r="C22" s="20">
        <v>11109.52</v>
      </c>
      <c r="D22" s="21">
        <v>0.18540000000000001</v>
      </c>
      <c r="E22" s="20">
        <v>10715.77</v>
      </c>
      <c r="F22" s="20">
        <v>5657.99</v>
      </c>
      <c r="G22" s="22">
        <v>36537.599999999999</v>
      </c>
    </row>
    <row r="23" spans="1:7" x14ac:dyDescent="0.2">
      <c r="A23" s="15" t="s">
        <v>23</v>
      </c>
      <c r="B23" s="16">
        <v>0</v>
      </c>
      <c r="C23" s="16">
        <v>0</v>
      </c>
      <c r="D23" s="17">
        <v>0</v>
      </c>
      <c r="E23" s="16">
        <v>0</v>
      </c>
      <c r="F23" s="16">
        <v>0</v>
      </c>
      <c r="G23" s="18">
        <v>0</v>
      </c>
    </row>
    <row r="24" spans="1:7" x14ac:dyDescent="0.2">
      <c r="A24" s="19" t="s">
        <v>24</v>
      </c>
      <c r="B24" s="20">
        <v>250</v>
      </c>
      <c r="C24" s="20">
        <v>0</v>
      </c>
      <c r="D24" s="21">
        <v>0</v>
      </c>
      <c r="E24" s="20">
        <v>33.799999999999997</v>
      </c>
      <c r="F24" s="20">
        <v>20.399999999999999</v>
      </c>
      <c r="G24" s="22">
        <v>394.64</v>
      </c>
    </row>
    <row r="25" spans="1:7" x14ac:dyDescent="0.2">
      <c r="A25" s="15" t="s">
        <v>27</v>
      </c>
      <c r="B25" s="16">
        <v>10607.63</v>
      </c>
      <c r="C25" s="16">
        <v>7955.73</v>
      </c>
      <c r="D25" s="17">
        <v>0.75</v>
      </c>
      <c r="E25" s="16">
        <v>6840.36</v>
      </c>
      <c r="F25" s="16">
        <v>6706.71</v>
      </c>
      <c r="G25" s="18">
        <v>5197.95</v>
      </c>
    </row>
    <row r="26" spans="1:7" x14ac:dyDescent="0.2">
      <c r="A26" s="19" t="s">
        <v>48</v>
      </c>
      <c r="B26" s="20">
        <v>661000</v>
      </c>
      <c r="C26" s="20">
        <v>201072.05</v>
      </c>
      <c r="D26" s="21">
        <v>0.30420000000000003</v>
      </c>
      <c r="E26" s="20">
        <v>164173.13</v>
      </c>
      <c r="F26" s="20">
        <v>234996.68</v>
      </c>
      <c r="G26" s="22">
        <v>269481.26</v>
      </c>
    </row>
    <row r="27" spans="1:7" x14ac:dyDescent="0.2">
      <c r="A27" s="39" t="s">
        <v>113</v>
      </c>
      <c r="B27" s="31">
        <f>SUM(B8:B26)</f>
        <v>3974922.67</v>
      </c>
      <c r="C27" s="35">
        <f>SUM(C8:C26)</f>
        <v>2649189.2099999995</v>
      </c>
      <c r="D27" s="36">
        <f>+C27/B27</f>
        <v>0.66647566001579583</v>
      </c>
      <c r="E27" s="35">
        <f>SUM(E8:E26)</f>
        <v>2356198.84</v>
      </c>
      <c r="F27" s="35">
        <f>SUM(F8:F26)</f>
        <v>2282311.92</v>
      </c>
      <c r="G27" s="35">
        <f>SUM(G8:G26)</f>
        <v>2211393.9500000002</v>
      </c>
    </row>
    <row r="30" spans="1:7" x14ac:dyDescent="0.2">
      <c r="A30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7">
    <cfRule type="cellIs" dxfId="30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6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4" bestFit="1" customWidth="1"/>
    <col min="5" max="5" width="11.25" bestFit="1" customWidth="1"/>
    <col min="6" max="6" width="11.125" bestFit="1" customWidth="1"/>
    <col min="7" max="7" width="12.5" bestFit="1" customWidth="1"/>
    <col min="9" max="10" width="10.5" bestFit="1" customWidth="1"/>
    <col min="11" max="11" width="5.625" bestFit="1" customWidth="1"/>
    <col min="12" max="14" width="10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86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9" t="s">
        <v>34</v>
      </c>
      <c r="B7" s="35"/>
      <c r="C7" s="35"/>
      <c r="D7" s="36"/>
      <c r="E7" s="35"/>
      <c r="F7" s="35"/>
      <c r="G7" s="35"/>
    </row>
    <row r="8" spans="1:7" x14ac:dyDescent="0.2">
      <c r="A8" s="19" t="s">
        <v>9</v>
      </c>
      <c r="B8" s="20">
        <v>8529056.9900000002</v>
      </c>
      <c r="C8" s="20">
        <v>5933265.9500000002</v>
      </c>
      <c r="D8" s="21">
        <v>0.69565321898499821</v>
      </c>
      <c r="E8" s="20">
        <v>5912800.2999999998</v>
      </c>
      <c r="F8" s="20">
        <v>5565051.6199999992</v>
      </c>
      <c r="G8" s="22">
        <v>5210811.49</v>
      </c>
    </row>
    <row r="9" spans="1:7" x14ac:dyDescent="0.2">
      <c r="A9" s="15" t="s">
        <v>10</v>
      </c>
      <c r="B9" s="16">
        <v>3891342.0799999996</v>
      </c>
      <c r="C9" s="16">
        <v>2689033.8699999996</v>
      </c>
      <c r="D9" s="17">
        <v>0.69102993638636878</v>
      </c>
      <c r="E9" s="16">
        <v>2627161.5300000003</v>
      </c>
      <c r="F9" s="16">
        <v>2327389.65</v>
      </c>
      <c r="G9" s="18">
        <v>2172204.02</v>
      </c>
    </row>
    <row r="10" spans="1:7" x14ac:dyDescent="0.2">
      <c r="A10" s="19" t="s">
        <v>11</v>
      </c>
      <c r="B10" s="20">
        <v>24000</v>
      </c>
      <c r="C10" s="20">
        <v>22587.35</v>
      </c>
      <c r="D10" s="21">
        <v>0.94113958333333325</v>
      </c>
      <c r="E10" s="20">
        <v>13650.820000000002</v>
      </c>
      <c r="F10" s="20">
        <v>15170.03</v>
      </c>
      <c r="G10" s="22">
        <v>16931.38</v>
      </c>
    </row>
    <row r="11" spans="1:7" x14ac:dyDescent="0.2">
      <c r="A11" s="15" t="s">
        <v>12</v>
      </c>
      <c r="B11" s="16">
        <v>413675</v>
      </c>
      <c r="C11" s="16">
        <v>283578.52</v>
      </c>
      <c r="D11" s="17">
        <v>0.685510412763643</v>
      </c>
      <c r="E11" s="16">
        <v>288273.59000000003</v>
      </c>
      <c r="F11" s="16">
        <v>267924.55</v>
      </c>
      <c r="G11" s="18">
        <v>255984.53</v>
      </c>
    </row>
    <row r="12" spans="1:7" x14ac:dyDescent="0.2">
      <c r="A12" s="19" t="s">
        <v>26</v>
      </c>
      <c r="B12" s="20">
        <v>151500</v>
      </c>
      <c r="C12" s="20">
        <v>84964.07</v>
      </c>
      <c r="D12" s="21">
        <v>0.56081894389438947</v>
      </c>
      <c r="E12" s="20">
        <v>85456.66</v>
      </c>
      <c r="F12" s="20">
        <v>88515.16</v>
      </c>
      <c r="G12" s="22">
        <v>96574.58</v>
      </c>
    </row>
    <row r="13" spans="1:7" x14ac:dyDescent="0.2">
      <c r="A13" s="15" t="s">
        <v>33</v>
      </c>
      <c r="B13" s="16">
        <v>500</v>
      </c>
      <c r="C13" s="16">
        <v>331.29</v>
      </c>
      <c r="D13" s="17">
        <v>0.66258000000000006</v>
      </c>
      <c r="E13" s="16">
        <v>0</v>
      </c>
      <c r="F13" s="16">
        <v>0</v>
      </c>
      <c r="G13" s="18">
        <v>0</v>
      </c>
    </row>
    <row r="14" spans="1:7" x14ac:dyDescent="0.2">
      <c r="A14" s="19" t="s">
        <v>14</v>
      </c>
      <c r="B14" s="20">
        <v>41559.910000000003</v>
      </c>
      <c r="C14" s="20">
        <v>28459.239999999998</v>
      </c>
      <c r="D14" s="21">
        <v>0.68477626635861333</v>
      </c>
      <c r="E14" s="20">
        <v>27845.010000000002</v>
      </c>
      <c r="F14" s="20">
        <v>31630.979999999996</v>
      </c>
      <c r="G14" s="22">
        <v>73097.349999999991</v>
      </c>
    </row>
    <row r="15" spans="1:7" x14ac:dyDescent="0.2">
      <c r="A15" s="15" t="s">
        <v>15</v>
      </c>
      <c r="B15" s="16">
        <v>10000</v>
      </c>
      <c r="C15" s="16">
        <v>1484.86</v>
      </c>
      <c r="D15" s="17">
        <v>0.14848599999999998</v>
      </c>
      <c r="E15" s="16">
        <v>5948.34</v>
      </c>
      <c r="F15" s="16">
        <v>7495.3</v>
      </c>
      <c r="G15" s="18">
        <v>1699</v>
      </c>
    </row>
    <row r="16" spans="1:7" x14ac:dyDescent="0.2">
      <c r="A16" s="19" t="s">
        <v>16</v>
      </c>
      <c r="B16" s="20">
        <v>70000</v>
      </c>
      <c r="C16" s="20">
        <v>42037.539999999994</v>
      </c>
      <c r="D16" s="21">
        <v>0.60053628571428563</v>
      </c>
      <c r="E16" s="20">
        <v>65225.619999999995</v>
      </c>
      <c r="F16" s="20">
        <v>74518.14</v>
      </c>
      <c r="G16" s="22">
        <v>56255.55</v>
      </c>
    </row>
    <row r="17" spans="1:7" x14ac:dyDescent="0.2">
      <c r="A17" s="15" t="s">
        <v>17</v>
      </c>
      <c r="B17" s="16">
        <v>5870</v>
      </c>
      <c r="C17" s="16">
        <v>4295</v>
      </c>
      <c r="D17" s="17">
        <v>0.73168654173764902</v>
      </c>
      <c r="E17" s="16">
        <v>4310</v>
      </c>
      <c r="F17" s="16">
        <v>4510</v>
      </c>
      <c r="G17" s="18">
        <v>3992.71</v>
      </c>
    </row>
    <row r="18" spans="1:7" x14ac:dyDescent="0.2">
      <c r="A18" s="19" t="s">
        <v>18</v>
      </c>
      <c r="B18" s="20">
        <v>81000</v>
      </c>
      <c r="C18" s="20">
        <v>40886.07</v>
      </c>
      <c r="D18" s="21">
        <v>0.50476629629629632</v>
      </c>
      <c r="E18" s="20">
        <v>32729.84</v>
      </c>
      <c r="F18" s="20">
        <v>65678.91</v>
      </c>
      <c r="G18" s="22">
        <v>60061.270000000004</v>
      </c>
    </row>
    <row r="19" spans="1:7" x14ac:dyDescent="0.2">
      <c r="A19" s="15" t="s">
        <v>19</v>
      </c>
      <c r="B19" s="16">
        <v>0</v>
      </c>
      <c r="C19" s="16">
        <v>0</v>
      </c>
      <c r="D19" s="17">
        <v>0</v>
      </c>
      <c r="E19" s="16">
        <v>0</v>
      </c>
      <c r="F19" s="16">
        <v>0</v>
      </c>
      <c r="G19" s="18">
        <v>0</v>
      </c>
    </row>
    <row r="20" spans="1:7" x14ac:dyDescent="0.2">
      <c r="A20" s="19" t="s">
        <v>20</v>
      </c>
      <c r="B20" s="20">
        <v>0</v>
      </c>
      <c r="C20" s="20">
        <v>0</v>
      </c>
      <c r="D20" s="21">
        <v>0</v>
      </c>
      <c r="E20" s="20">
        <v>0</v>
      </c>
      <c r="F20" s="20">
        <v>0</v>
      </c>
      <c r="G20" s="22">
        <v>0</v>
      </c>
    </row>
    <row r="21" spans="1:7" x14ac:dyDescent="0.2">
      <c r="A21" s="15" t="s">
        <v>21</v>
      </c>
      <c r="B21" s="16">
        <v>33500</v>
      </c>
      <c r="C21" s="16">
        <v>18733.72</v>
      </c>
      <c r="D21" s="17">
        <v>0.55921552238805972</v>
      </c>
      <c r="E21" s="16">
        <v>19047.18</v>
      </c>
      <c r="F21" s="16">
        <v>19449.86</v>
      </c>
      <c r="G21" s="18">
        <v>17785.28</v>
      </c>
    </row>
    <row r="22" spans="1:7" x14ac:dyDescent="0.2">
      <c r="A22" s="19" t="s">
        <v>35</v>
      </c>
      <c r="B22" s="20">
        <v>0</v>
      </c>
      <c r="C22" s="20">
        <v>0</v>
      </c>
      <c r="D22" s="21">
        <v>0</v>
      </c>
      <c r="E22" s="20">
        <v>0</v>
      </c>
      <c r="F22" s="20">
        <v>0</v>
      </c>
      <c r="G22" s="22">
        <v>0</v>
      </c>
    </row>
    <row r="23" spans="1:7" x14ac:dyDescent="0.2">
      <c r="A23" s="15" t="s">
        <v>22</v>
      </c>
      <c r="B23" s="16">
        <v>68137</v>
      </c>
      <c r="C23" s="16">
        <v>54431.69</v>
      </c>
      <c r="D23" s="17">
        <v>0.79885656838428465</v>
      </c>
      <c r="E23" s="16">
        <v>60868.88</v>
      </c>
      <c r="F23" s="16">
        <v>53585.740000000005</v>
      </c>
      <c r="G23" s="18">
        <v>53027.439999999995</v>
      </c>
    </row>
    <row r="24" spans="1:7" x14ac:dyDescent="0.2">
      <c r="A24" s="19" t="s">
        <v>36</v>
      </c>
      <c r="B24" s="20">
        <v>0</v>
      </c>
      <c r="C24" s="20">
        <v>0</v>
      </c>
      <c r="D24" s="21">
        <v>0</v>
      </c>
      <c r="E24" s="20">
        <v>222.54</v>
      </c>
      <c r="F24" s="20">
        <v>0</v>
      </c>
      <c r="G24" s="22">
        <v>0</v>
      </c>
    </row>
    <row r="25" spans="1:7" x14ac:dyDescent="0.2">
      <c r="A25" s="15" t="s">
        <v>23</v>
      </c>
      <c r="B25" s="16">
        <v>0</v>
      </c>
      <c r="C25" s="16">
        <v>0</v>
      </c>
      <c r="D25" s="17">
        <v>0</v>
      </c>
      <c r="E25" s="16">
        <v>0</v>
      </c>
      <c r="F25" s="16">
        <v>0</v>
      </c>
      <c r="G25" s="18">
        <v>0</v>
      </c>
    </row>
    <row r="26" spans="1:7" x14ac:dyDescent="0.2">
      <c r="A26" s="19" t="s">
        <v>37</v>
      </c>
      <c r="B26" s="20">
        <v>3000</v>
      </c>
      <c r="C26" s="20">
        <v>1197.49</v>
      </c>
      <c r="D26" s="21">
        <v>0.39916333333333331</v>
      </c>
      <c r="E26" s="20">
        <v>1798.2</v>
      </c>
      <c r="F26" s="20">
        <v>1769.2</v>
      </c>
      <c r="G26" s="22">
        <v>1541.7</v>
      </c>
    </row>
    <row r="27" spans="1:7" x14ac:dyDescent="0.2">
      <c r="A27" s="15" t="s">
        <v>38</v>
      </c>
      <c r="B27" s="16">
        <v>0</v>
      </c>
      <c r="C27" s="16">
        <v>0</v>
      </c>
      <c r="D27" s="17">
        <v>0</v>
      </c>
      <c r="E27" s="16">
        <v>0</v>
      </c>
      <c r="F27" s="16">
        <v>0</v>
      </c>
      <c r="G27" s="18">
        <v>0</v>
      </c>
    </row>
    <row r="28" spans="1:7" x14ac:dyDescent="0.2">
      <c r="A28" s="19" t="s">
        <v>32</v>
      </c>
      <c r="B28" s="20">
        <v>43000</v>
      </c>
      <c r="C28" s="20">
        <v>25773.55</v>
      </c>
      <c r="D28" s="21">
        <v>0.59938488372093024</v>
      </c>
      <c r="E28" s="20">
        <v>19683.04</v>
      </c>
      <c r="F28" s="20">
        <v>17133.72</v>
      </c>
      <c r="G28" s="22">
        <v>12521.63</v>
      </c>
    </row>
    <row r="29" spans="1:7" x14ac:dyDescent="0.2">
      <c r="A29" s="15" t="s">
        <v>24</v>
      </c>
      <c r="B29" s="16">
        <v>7000</v>
      </c>
      <c r="C29" s="16">
        <v>3970</v>
      </c>
      <c r="D29" s="17">
        <v>0.56714285714285717</v>
      </c>
      <c r="E29" s="16">
        <v>6876.6900000000005</v>
      </c>
      <c r="F29" s="16">
        <v>2019.96</v>
      </c>
      <c r="G29" s="18">
        <v>6006.95</v>
      </c>
    </row>
    <row r="30" spans="1:7" x14ac:dyDescent="0.2">
      <c r="A30" s="19" t="s">
        <v>27</v>
      </c>
      <c r="B30" s="20">
        <v>151374.91</v>
      </c>
      <c r="C30" s="20">
        <v>113531.22</v>
      </c>
      <c r="D30" s="21">
        <v>0.75000024772929674</v>
      </c>
      <c r="E30" s="20">
        <v>97614</v>
      </c>
      <c r="F30" s="20">
        <v>95706.81</v>
      </c>
      <c r="G30" s="22">
        <v>74176.56</v>
      </c>
    </row>
    <row r="31" spans="1:7" x14ac:dyDescent="0.2">
      <c r="A31" s="15" t="s">
        <v>48</v>
      </c>
      <c r="B31" s="16">
        <v>995622</v>
      </c>
      <c r="C31" s="16">
        <v>527464.53</v>
      </c>
      <c r="D31" s="17">
        <v>0.52978392401935681</v>
      </c>
      <c r="E31" s="16">
        <v>175529.55</v>
      </c>
      <c r="F31" s="16">
        <v>51558.95</v>
      </c>
      <c r="G31" s="18">
        <v>315953.48</v>
      </c>
    </row>
    <row r="32" spans="1:7" x14ac:dyDescent="0.2">
      <c r="A32" s="19" t="s">
        <v>49</v>
      </c>
      <c r="B32" s="20">
        <v>6651</v>
      </c>
      <c r="C32" s="20">
        <v>4988.25</v>
      </c>
      <c r="D32" s="21">
        <v>0.75</v>
      </c>
      <c r="E32" s="20">
        <v>4791.78</v>
      </c>
      <c r="F32" s="20">
        <v>4563.72</v>
      </c>
      <c r="G32" s="22">
        <v>4358.97</v>
      </c>
    </row>
    <row r="33" spans="1:7" x14ac:dyDescent="0.2">
      <c r="A33" s="39" t="s">
        <v>34</v>
      </c>
      <c r="B33" s="41">
        <f>SUM(B8:B32)</f>
        <v>14526788.890000001</v>
      </c>
      <c r="C33" s="42">
        <f>SUM(C8:C32)</f>
        <v>9881014.209999999</v>
      </c>
      <c r="D33" s="43">
        <f>+C33/B33</f>
        <v>0.68019259347824101</v>
      </c>
      <c r="E33" s="42">
        <f>SUM(E8:E32)</f>
        <v>9449833.5699999966</v>
      </c>
      <c r="F33" s="42">
        <f>SUM(F8:F32)</f>
        <v>8693672.3000000007</v>
      </c>
      <c r="G33" s="42">
        <f>SUM(G8:G32)</f>
        <v>8432983.8900000006</v>
      </c>
    </row>
    <row r="36" spans="1:7" x14ac:dyDescent="0.2">
      <c r="A36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33">
    <cfRule type="cellIs" dxfId="29" priority="1" operator="greaterThan">
      <formula>$B$3</formula>
    </cfRule>
  </conditionalFormatting>
  <pageMargins left="0.38" right="0.28000000000000003" top="0.34" bottom="0.53" header="0.3" footer="0.3"/>
  <pageSetup scale="9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7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102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11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101</v>
      </c>
      <c r="B7" s="33" t="s">
        <v>8</v>
      </c>
      <c r="C7" s="38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1036877.64</v>
      </c>
      <c r="C8" s="20">
        <v>920191.51</v>
      </c>
      <c r="D8" s="21">
        <v>0.88749999999999996</v>
      </c>
      <c r="E8" s="20">
        <v>705031.08</v>
      </c>
      <c r="F8" s="20">
        <v>567914.65</v>
      </c>
      <c r="G8" s="22">
        <v>661908</v>
      </c>
    </row>
    <row r="9" spans="1:7" x14ac:dyDescent="0.2">
      <c r="A9" s="15" t="s">
        <v>10</v>
      </c>
      <c r="B9" s="16">
        <v>432250.64</v>
      </c>
      <c r="C9" s="16">
        <v>364503.16</v>
      </c>
      <c r="D9" s="17">
        <v>0.84330000000000005</v>
      </c>
      <c r="E9" s="16">
        <v>260181.3</v>
      </c>
      <c r="F9" s="16">
        <v>219725.43</v>
      </c>
      <c r="G9" s="18">
        <v>211824.53</v>
      </c>
    </row>
    <row r="10" spans="1:7" x14ac:dyDescent="0.2">
      <c r="A10" s="19" t="s">
        <v>11</v>
      </c>
      <c r="B10" s="20">
        <v>3250</v>
      </c>
      <c r="C10" s="20">
        <v>2906.82</v>
      </c>
      <c r="D10" s="21">
        <v>0.89439999999999997</v>
      </c>
      <c r="E10" s="20">
        <v>838.88</v>
      </c>
      <c r="F10" s="20">
        <v>793.97</v>
      </c>
      <c r="G10" s="22">
        <v>755.55</v>
      </c>
    </row>
    <row r="11" spans="1:7" x14ac:dyDescent="0.2">
      <c r="A11" s="15" t="s">
        <v>12</v>
      </c>
      <c r="B11" s="16">
        <v>6700</v>
      </c>
      <c r="C11" s="16">
        <v>3020.66</v>
      </c>
      <c r="D11" s="17">
        <v>0.45079999999999998</v>
      </c>
      <c r="E11" s="16">
        <v>0</v>
      </c>
      <c r="F11" s="16">
        <v>958.46</v>
      </c>
      <c r="G11" s="18">
        <v>3312.75</v>
      </c>
    </row>
    <row r="12" spans="1:7" x14ac:dyDescent="0.2">
      <c r="A12" s="19" t="s">
        <v>26</v>
      </c>
      <c r="B12" s="20">
        <v>0</v>
      </c>
      <c r="C12" s="20">
        <v>0</v>
      </c>
      <c r="D12" s="21">
        <v>0</v>
      </c>
      <c r="E12" s="20">
        <v>0</v>
      </c>
      <c r="F12" s="20">
        <v>0</v>
      </c>
      <c r="G12" s="22">
        <v>0</v>
      </c>
    </row>
    <row r="13" spans="1:7" x14ac:dyDescent="0.2">
      <c r="A13" s="15" t="s">
        <v>33</v>
      </c>
      <c r="B13" s="16">
        <v>0</v>
      </c>
      <c r="C13" s="16">
        <v>0</v>
      </c>
      <c r="D13" s="17">
        <v>0</v>
      </c>
      <c r="E13" s="16">
        <v>0</v>
      </c>
      <c r="F13" s="16">
        <v>0</v>
      </c>
      <c r="G13" s="18">
        <v>0</v>
      </c>
    </row>
    <row r="14" spans="1:7" x14ac:dyDescent="0.2">
      <c r="A14" s="19" t="s">
        <v>14</v>
      </c>
      <c r="B14" s="20">
        <v>28060</v>
      </c>
      <c r="C14" s="20">
        <v>21587</v>
      </c>
      <c r="D14" s="21">
        <v>0.76929999999999998</v>
      </c>
      <c r="E14" s="20">
        <v>19986.43</v>
      </c>
      <c r="F14" s="20">
        <v>19837.22</v>
      </c>
      <c r="G14" s="22">
        <v>9037.91</v>
      </c>
    </row>
    <row r="15" spans="1:7" x14ac:dyDescent="0.2">
      <c r="A15" s="15" t="s">
        <v>16</v>
      </c>
      <c r="B15" s="16">
        <v>11800</v>
      </c>
      <c r="C15" s="16">
        <v>5603.77</v>
      </c>
      <c r="D15" s="17">
        <v>0.47489999999999999</v>
      </c>
      <c r="E15" s="16">
        <v>1144.17</v>
      </c>
      <c r="F15" s="16">
        <v>390.95</v>
      </c>
      <c r="G15" s="18">
        <v>248.43</v>
      </c>
    </row>
    <row r="16" spans="1:7" x14ac:dyDescent="0.2">
      <c r="A16" s="19" t="s">
        <v>17</v>
      </c>
      <c r="B16" s="20">
        <v>487</v>
      </c>
      <c r="C16" s="20">
        <v>0</v>
      </c>
      <c r="D16" s="21">
        <v>0</v>
      </c>
      <c r="E16" s="20">
        <v>522</v>
      </c>
      <c r="F16" s="20">
        <v>361</v>
      </c>
      <c r="G16" s="22">
        <v>0</v>
      </c>
    </row>
    <row r="17" spans="1:7" x14ac:dyDescent="0.2">
      <c r="A17" s="15" t="s">
        <v>18</v>
      </c>
      <c r="B17" s="16">
        <v>8700</v>
      </c>
      <c r="C17" s="16">
        <v>3108</v>
      </c>
      <c r="D17" s="17">
        <v>0.35720000000000002</v>
      </c>
      <c r="E17" s="16">
        <v>628.48</v>
      </c>
      <c r="F17" s="16">
        <v>934</v>
      </c>
      <c r="G17" s="18">
        <v>1743.6</v>
      </c>
    </row>
    <row r="18" spans="1:7" x14ac:dyDescent="0.2">
      <c r="A18" s="19" t="s">
        <v>20</v>
      </c>
      <c r="B18" s="20">
        <v>83550</v>
      </c>
      <c r="C18" s="20">
        <v>56287.5</v>
      </c>
      <c r="D18" s="21">
        <v>0.67369999999999997</v>
      </c>
      <c r="E18" s="20">
        <v>56287.5</v>
      </c>
      <c r="F18" s="20">
        <v>29381.25</v>
      </c>
      <c r="G18" s="22">
        <v>29381.25</v>
      </c>
    </row>
    <row r="19" spans="1:7" x14ac:dyDescent="0.2">
      <c r="A19" s="15" t="s">
        <v>35</v>
      </c>
      <c r="B19" s="16">
        <v>0</v>
      </c>
      <c r="C19" s="16">
        <v>0</v>
      </c>
      <c r="D19" s="17">
        <v>0</v>
      </c>
      <c r="E19" s="16">
        <v>0</v>
      </c>
      <c r="F19" s="16">
        <v>0</v>
      </c>
      <c r="G19" s="18">
        <v>0</v>
      </c>
    </row>
    <row r="20" spans="1:7" x14ac:dyDescent="0.2">
      <c r="A20" s="19" t="s">
        <v>22</v>
      </c>
      <c r="B20" s="20">
        <v>5480</v>
      </c>
      <c r="C20" s="20">
        <v>260.13</v>
      </c>
      <c r="D20" s="21">
        <v>4.7500000000000001E-2</v>
      </c>
      <c r="E20" s="20">
        <v>486.5</v>
      </c>
      <c r="F20" s="20">
        <v>1341.13</v>
      </c>
      <c r="G20" s="22">
        <v>1009.94</v>
      </c>
    </row>
    <row r="21" spans="1:7" x14ac:dyDescent="0.2">
      <c r="A21" s="15" t="s">
        <v>36</v>
      </c>
      <c r="B21" s="16">
        <v>0</v>
      </c>
      <c r="C21" s="16">
        <v>0</v>
      </c>
      <c r="D21" s="17">
        <v>0</v>
      </c>
      <c r="E21" s="16">
        <v>0</v>
      </c>
      <c r="F21" s="16">
        <v>0</v>
      </c>
      <c r="G21" s="18">
        <v>0</v>
      </c>
    </row>
    <row r="22" spans="1:7" x14ac:dyDescent="0.2">
      <c r="A22" s="19" t="s">
        <v>24</v>
      </c>
      <c r="B22" s="20">
        <v>600</v>
      </c>
      <c r="C22" s="20">
        <v>0</v>
      </c>
      <c r="D22" s="21">
        <v>0</v>
      </c>
      <c r="E22" s="20">
        <v>81.819999999999993</v>
      </c>
      <c r="F22" s="20">
        <v>343.69</v>
      </c>
      <c r="G22" s="22">
        <v>304.08</v>
      </c>
    </row>
    <row r="23" spans="1:7" x14ac:dyDescent="0.2">
      <c r="A23" s="15" t="s">
        <v>48</v>
      </c>
      <c r="B23" s="16">
        <v>0</v>
      </c>
      <c r="C23" s="16">
        <v>0</v>
      </c>
      <c r="D23" s="17">
        <v>0</v>
      </c>
      <c r="E23" s="16">
        <v>0</v>
      </c>
      <c r="F23" s="16">
        <v>9294.5</v>
      </c>
      <c r="G23" s="18">
        <v>0</v>
      </c>
    </row>
    <row r="24" spans="1:7" x14ac:dyDescent="0.2">
      <c r="A24" s="30" t="s">
        <v>101</v>
      </c>
      <c r="B24" s="31">
        <f>SUM(B8:B23)</f>
        <v>1617755.28</v>
      </c>
      <c r="C24" s="31">
        <f>SUM(C8:C23)</f>
        <v>1377468.5499999998</v>
      </c>
      <c r="D24" s="32">
        <f>+C24/B24</f>
        <v>0.85146904913826016</v>
      </c>
      <c r="E24" s="31">
        <f>SUM(E8:E23)</f>
        <v>1045188.1599999999</v>
      </c>
      <c r="F24" s="31">
        <f>SUM(F8:F23)</f>
        <v>851276.24999999988</v>
      </c>
      <c r="G24" s="31">
        <f>SUM(G8:G23)</f>
        <v>919526.04</v>
      </c>
    </row>
    <row r="27" spans="1:7" x14ac:dyDescent="0.2">
      <c r="A27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4">
    <cfRule type="cellIs" dxfId="28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1"/>
  <sheetViews>
    <sheetView workbookViewId="0"/>
  </sheetViews>
  <sheetFormatPr defaultRowHeight="14.25" x14ac:dyDescent="0.2"/>
  <cols>
    <col min="1" max="1" width="19" bestFit="1" customWidth="1"/>
    <col min="2" max="3" width="11.25" bestFit="1" customWidth="1"/>
    <col min="4" max="4" width="9.375" style="4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81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39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4612262.3600000003</v>
      </c>
      <c r="C8" s="20">
        <v>3438150.11</v>
      </c>
      <c r="D8" s="21">
        <v>0.74539999999999995</v>
      </c>
      <c r="E8" s="20">
        <v>3314717.22</v>
      </c>
      <c r="F8" s="20">
        <v>3069031.18</v>
      </c>
      <c r="G8" s="22">
        <v>3010234.66</v>
      </c>
    </row>
    <row r="9" spans="1:7" x14ac:dyDescent="0.2">
      <c r="A9" s="15" t="s">
        <v>10</v>
      </c>
      <c r="B9" s="16">
        <v>2250716.2999999998</v>
      </c>
      <c r="C9" s="16">
        <v>1757798.43</v>
      </c>
      <c r="D9" s="17">
        <v>0.78100000000000003</v>
      </c>
      <c r="E9" s="16">
        <v>1547831.7</v>
      </c>
      <c r="F9" s="16">
        <v>1270969.72</v>
      </c>
      <c r="G9" s="18">
        <v>1230468.9099999999</v>
      </c>
    </row>
    <row r="10" spans="1:7" x14ac:dyDescent="0.2">
      <c r="A10" s="19" t="s">
        <v>11</v>
      </c>
      <c r="B10" s="20">
        <v>4500</v>
      </c>
      <c r="C10" s="20">
        <v>1511.83</v>
      </c>
      <c r="D10" s="21">
        <v>0.33600000000000002</v>
      </c>
      <c r="E10" s="20">
        <v>1058.43</v>
      </c>
      <c r="F10" s="20">
        <v>1898.35</v>
      </c>
      <c r="G10" s="22">
        <v>1733.11</v>
      </c>
    </row>
    <row r="11" spans="1:7" x14ac:dyDescent="0.2">
      <c r="A11" s="15" t="s">
        <v>12</v>
      </c>
      <c r="B11" s="16">
        <v>161425</v>
      </c>
      <c r="C11" s="16">
        <v>114528.67</v>
      </c>
      <c r="D11" s="17">
        <v>0.70950000000000002</v>
      </c>
      <c r="E11" s="16">
        <v>94151.92</v>
      </c>
      <c r="F11" s="16">
        <v>70026.95</v>
      </c>
      <c r="G11" s="18">
        <v>56953.15</v>
      </c>
    </row>
    <row r="12" spans="1:7" x14ac:dyDescent="0.2">
      <c r="A12" s="19" t="s">
        <v>26</v>
      </c>
      <c r="B12" s="20">
        <v>62000</v>
      </c>
      <c r="C12" s="20">
        <v>27150.93</v>
      </c>
      <c r="D12" s="21">
        <v>0.43790000000000001</v>
      </c>
      <c r="E12" s="20">
        <v>29962.57</v>
      </c>
      <c r="F12" s="20">
        <v>36997.21</v>
      </c>
      <c r="G12" s="22">
        <v>36269.39</v>
      </c>
    </row>
    <row r="13" spans="1:7" x14ac:dyDescent="0.2">
      <c r="A13" s="15" t="s">
        <v>15</v>
      </c>
      <c r="B13" s="16">
        <v>0</v>
      </c>
      <c r="C13" s="16">
        <v>0</v>
      </c>
      <c r="D13" s="17">
        <v>0</v>
      </c>
      <c r="E13" s="16">
        <v>0</v>
      </c>
      <c r="F13" s="16">
        <v>0</v>
      </c>
      <c r="G13" s="18">
        <v>0</v>
      </c>
    </row>
    <row r="14" spans="1:7" x14ac:dyDescent="0.2">
      <c r="A14" s="19" t="s">
        <v>16</v>
      </c>
      <c r="B14" s="20">
        <v>18510</v>
      </c>
      <c r="C14" s="20">
        <v>8773.2199999999993</v>
      </c>
      <c r="D14" s="21">
        <v>0.47399999999999998</v>
      </c>
      <c r="E14" s="20">
        <v>16304.14</v>
      </c>
      <c r="F14" s="20">
        <v>18134.150000000001</v>
      </c>
      <c r="G14" s="22">
        <v>14599.8</v>
      </c>
    </row>
    <row r="15" spans="1:7" x14ac:dyDescent="0.2">
      <c r="A15" s="15" t="s">
        <v>17</v>
      </c>
      <c r="B15" s="16">
        <v>5570</v>
      </c>
      <c r="C15" s="16">
        <v>4163.5</v>
      </c>
      <c r="D15" s="17">
        <v>0.74750000000000005</v>
      </c>
      <c r="E15" s="16">
        <v>4194.5</v>
      </c>
      <c r="F15" s="16">
        <v>4132.5</v>
      </c>
      <c r="G15" s="18">
        <v>3547.5</v>
      </c>
    </row>
    <row r="16" spans="1:7" x14ac:dyDescent="0.2">
      <c r="A16" s="19" t="s">
        <v>18</v>
      </c>
      <c r="B16" s="20">
        <v>55950</v>
      </c>
      <c r="C16" s="20">
        <v>13790.56</v>
      </c>
      <c r="D16" s="21">
        <v>0.2465</v>
      </c>
      <c r="E16" s="20">
        <v>30336.34</v>
      </c>
      <c r="F16" s="20">
        <v>36371.410000000003</v>
      </c>
      <c r="G16" s="22">
        <v>18174.75</v>
      </c>
    </row>
    <row r="17" spans="1:7" x14ac:dyDescent="0.2">
      <c r="A17" s="15" t="s">
        <v>19</v>
      </c>
      <c r="B17" s="16">
        <v>11000</v>
      </c>
      <c r="C17" s="16">
        <v>4903.88</v>
      </c>
      <c r="D17" s="17">
        <v>0.44579999999999997</v>
      </c>
      <c r="E17" s="16">
        <v>7478.6</v>
      </c>
      <c r="F17" s="16">
        <v>5741.63</v>
      </c>
      <c r="G17" s="18">
        <v>6395.65</v>
      </c>
    </row>
    <row r="18" spans="1:7" x14ac:dyDescent="0.2">
      <c r="A18" s="19" t="s">
        <v>20</v>
      </c>
      <c r="B18" s="20">
        <v>6000</v>
      </c>
      <c r="C18" s="20">
        <v>132</v>
      </c>
      <c r="D18" s="21">
        <v>2.1999999999999999E-2</v>
      </c>
      <c r="E18" s="20">
        <v>1232.55</v>
      </c>
      <c r="F18" s="20">
        <v>1520.64</v>
      </c>
      <c r="G18" s="22">
        <v>1000.7</v>
      </c>
    </row>
    <row r="19" spans="1:7" x14ac:dyDescent="0.2">
      <c r="A19" s="15" t="s">
        <v>21</v>
      </c>
      <c r="B19" s="16">
        <v>48000</v>
      </c>
      <c r="C19" s="16">
        <v>32330.07</v>
      </c>
      <c r="D19" s="17">
        <v>0.67349999999999999</v>
      </c>
      <c r="E19" s="16">
        <v>29652.18</v>
      </c>
      <c r="F19" s="16">
        <v>20184.32</v>
      </c>
      <c r="G19" s="18">
        <v>15462.24</v>
      </c>
    </row>
    <row r="20" spans="1:7" x14ac:dyDescent="0.2">
      <c r="A20" s="19" t="s">
        <v>35</v>
      </c>
      <c r="B20" s="20">
        <v>0</v>
      </c>
      <c r="C20" s="20">
        <v>0</v>
      </c>
      <c r="D20" s="21">
        <v>0</v>
      </c>
      <c r="E20" s="20">
        <v>0</v>
      </c>
      <c r="F20" s="20">
        <v>0</v>
      </c>
      <c r="G20" s="22">
        <v>0</v>
      </c>
    </row>
    <row r="21" spans="1:7" x14ac:dyDescent="0.2">
      <c r="A21" s="15" t="s">
        <v>22</v>
      </c>
      <c r="B21" s="16">
        <v>32875</v>
      </c>
      <c r="C21" s="16">
        <v>22548.1</v>
      </c>
      <c r="D21" s="17">
        <v>0.68589999999999995</v>
      </c>
      <c r="E21" s="16">
        <v>7507.72</v>
      </c>
      <c r="F21" s="16">
        <v>6754.23</v>
      </c>
      <c r="G21" s="18">
        <v>17255.099999999999</v>
      </c>
    </row>
    <row r="22" spans="1:7" x14ac:dyDescent="0.2">
      <c r="A22" s="19" t="s">
        <v>36</v>
      </c>
      <c r="B22" s="20">
        <v>89000</v>
      </c>
      <c r="C22" s="20">
        <v>66156.36</v>
      </c>
      <c r="D22" s="21">
        <v>0.74329999999999996</v>
      </c>
      <c r="E22" s="20">
        <v>61636.09</v>
      </c>
      <c r="F22" s="20">
        <v>50698.01</v>
      </c>
      <c r="G22" s="22">
        <v>58209.68</v>
      </c>
    </row>
    <row r="23" spans="1:7" x14ac:dyDescent="0.2">
      <c r="A23" s="15" t="s">
        <v>23</v>
      </c>
      <c r="B23" s="16">
        <v>75600</v>
      </c>
      <c r="C23" s="16">
        <v>62289.94</v>
      </c>
      <c r="D23" s="17">
        <v>0.82389999999999997</v>
      </c>
      <c r="E23" s="16">
        <v>49394.79</v>
      </c>
      <c r="F23" s="16">
        <v>14286.24</v>
      </c>
      <c r="G23" s="18">
        <v>25712.38</v>
      </c>
    </row>
    <row r="24" spans="1:7" x14ac:dyDescent="0.2">
      <c r="A24" s="19" t="s">
        <v>37</v>
      </c>
      <c r="B24" s="20">
        <v>0</v>
      </c>
      <c r="C24" s="20">
        <v>0</v>
      </c>
      <c r="D24" s="21">
        <v>0</v>
      </c>
      <c r="E24" s="20">
        <v>0</v>
      </c>
      <c r="F24" s="20">
        <v>0</v>
      </c>
      <c r="G24" s="22">
        <v>0</v>
      </c>
    </row>
    <row r="25" spans="1:7" x14ac:dyDescent="0.2">
      <c r="A25" s="15" t="s">
        <v>32</v>
      </c>
      <c r="B25" s="16">
        <v>19900</v>
      </c>
      <c r="C25" s="16">
        <v>15439.55</v>
      </c>
      <c r="D25" s="17">
        <v>0.77590000000000003</v>
      </c>
      <c r="E25" s="16">
        <v>8940.67</v>
      </c>
      <c r="F25" s="16">
        <v>8445.3700000000008</v>
      </c>
      <c r="G25" s="18">
        <v>12374.13</v>
      </c>
    </row>
    <row r="26" spans="1:7" x14ac:dyDescent="0.2">
      <c r="A26" s="19" t="s">
        <v>27</v>
      </c>
      <c r="B26" s="20">
        <v>21425.99</v>
      </c>
      <c r="C26" s="20">
        <v>16069.5</v>
      </c>
      <c r="D26" s="21">
        <v>0.75</v>
      </c>
      <c r="E26" s="20">
        <v>13816.53</v>
      </c>
      <c r="F26" s="20">
        <v>13546.62</v>
      </c>
      <c r="G26" s="22">
        <v>10499.13</v>
      </c>
    </row>
    <row r="27" spans="1:7" x14ac:dyDescent="0.2">
      <c r="A27" s="15" t="s">
        <v>48</v>
      </c>
      <c r="B27" s="16">
        <v>1153334</v>
      </c>
      <c r="C27" s="16">
        <v>1823046.38</v>
      </c>
      <c r="D27" s="17">
        <v>1.5807</v>
      </c>
      <c r="E27" s="16">
        <v>3984503.97</v>
      </c>
      <c r="F27" s="16">
        <v>6436913.8700000001</v>
      </c>
      <c r="G27" s="18">
        <v>1149177.08</v>
      </c>
    </row>
    <row r="28" spans="1:7" x14ac:dyDescent="0.2">
      <c r="A28" s="30" t="s">
        <v>39</v>
      </c>
      <c r="B28" s="31">
        <f>SUM(B8:B27)</f>
        <v>8628068.6500000004</v>
      </c>
      <c r="C28" s="35">
        <f>SUM(C8:C27)</f>
        <v>7408783.0299999993</v>
      </c>
      <c r="D28" s="36">
        <f>+C28/B28</f>
        <v>0.85868382954973344</v>
      </c>
      <c r="E28" s="35">
        <f>SUM(E8:E27)</f>
        <v>9202719.9199999981</v>
      </c>
      <c r="F28" s="35">
        <f>SUM(F8:F27)</f>
        <v>11065652.400000002</v>
      </c>
      <c r="G28" s="35">
        <f>SUM(G8:G27)</f>
        <v>5668067.3600000003</v>
      </c>
    </row>
    <row r="31" spans="1:7" x14ac:dyDescent="0.2">
      <c r="A31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8">
    <cfRule type="cellIs" dxfId="27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2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110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109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676950.94</v>
      </c>
      <c r="C8" s="20">
        <v>496290.17</v>
      </c>
      <c r="D8" s="21">
        <v>0.73309999999999997</v>
      </c>
      <c r="E8" s="20">
        <v>488903.34</v>
      </c>
      <c r="F8" s="20">
        <v>452217.09</v>
      </c>
      <c r="G8" s="22">
        <v>481565.46</v>
      </c>
    </row>
    <row r="9" spans="1:7" x14ac:dyDescent="0.2">
      <c r="A9" s="15" t="s">
        <v>10</v>
      </c>
      <c r="B9" s="16">
        <v>278180.37</v>
      </c>
      <c r="C9" s="16">
        <v>199393.05</v>
      </c>
      <c r="D9" s="17">
        <v>0.71679999999999999</v>
      </c>
      <c r="E9" s="16">
        <v>190919.69</v>
      </c>
      <c r="F9" s="16">
        <v>189395.03</v>
      </c>
      <c r="G9" s="18">
        <v>191378.68</v>
      </c>
    </row>
    <row r="10" spans="1:7" x14ac:dyDescent="0.2">
      <c r="A10" s="19" t="s">
        <v>11</v>
      </c>
      <c r="B10" s="20">
        <v>0</v>
      </c>
      <c r="C10" s="20">
        <v>0</v>
      </c>
      <c r="D10" s="21">
        <v>0</v>
      </c>
      <c r="E10" s="20">
        <v>0</v>
      </c>
      <c r="F10" s="20">
        <v>169.69</v>
      </c>
      <c r="G10" s="22">
        <v>200</v>
      </c>
    </row>
    <row r="11" spans="1:7" x14ac:dyDescent="0.2">
      <c r="A11" s="15" t="s">
        <v>12</v>
      </c>
      <c r="B11" s="16">
        <v>10000</v>
      </c>
      <c r="C11" s="16">
        <v>1862</v>
      </c>
      <c r="D11" s="17">
        <v>0.1862</v>
      </c>
      <c r="E11" s="16">
        <v>3823.3</v>
      </c>
      <c r="F11" s="16">
        <v>3992.43</v>
      </c>
      <c r="G11" s="18">
        <v>2424.7199999999998</v>
      </c>
    </row>
    <row r="12" spans="1:7" x14ac:dyDescent="0.2">
      <c r="A12" s="19" t="s">
        <v>26</v>
      </c>
      <c r="B12" s="20">
        <v>7000</v>
      </c>
      <c r="C12" s="20">
        <v>3846.67</v>
      </c>
      <c r="D12" s="21">
        <v>0.54949999999999999</v>
      </c>
      <c r="E12" s="20">
        <v>3379.29</v>
      </c>
      <c r="F12" s="20">
        <v>3888.65</v>
      </c>
      <c r="G12" s="22">
        <v>4629.71</v>
      </c>
    </row>
    <row r="13" spans="1:7" x14ac:dyDescent="0.2">
      <c r="A13" s="15" t="s">
        <v>14</v>
      </c>
      <c r="B13" s="16">
        <v>2500</v>
      </c>
      <c r="C13" s="16">
        <v>0</v>
      </c>
      <c r="D13" s="17">
        <v>0</v>
      </c>
      <c r="E13" s="16">
        <v>0</v>
      </c>
      <c r="F13" s="16">
        <v>13951.29</v>
      </c>
      <c r="G13" s="18">
        <v>0</v>
      </c>
    </row>
    <row r="14" spans="1:7" x14ac:dyDescent="0.2">
      <c r="A14" s="19" t="s">
        <v>15</v>
      </c>
      <c r="B14" s="20">
        <v>0</v>
      </c>
      <c r="C14" s="20">
        <v>0</v>
      </c>
      <c r="D14" s="21">
        <v>0</v>
      </c>
      <c r="E14" s="20">
        <v>0</v>
      </c>
      <c r="F14" s="20">
        <v>0</v>
      </c>
      <c r="G14" s="22">
        <v>0</v>
      </c>
    </row>
    <row r="15" spans="1:7" x14ac:dyDescent="0.2">
      <c r="A15" s="15" t="s">
        <v>16</v>
      </c>
      <c r="B15" s="16">
        <v>6000</v>
      </c>
      <c r="C15" s="16">
        <v>3429.79</v>
      </c>
      <c r="D15" s="17">
        <v>0.5716</v>
      </c>
      <c r="E15" s="16">
        <v>5719.31</v>
      </c>
      <c r="F15" s="16">
        <v>1307.7</v>
      </c>
      <c r="G15" s="18">
        <v>3594.56</v>
      </c>
    </row>
    <row r="16" spans="1:7" x14ac:dyDescent="0.2">
      <c r="A16" s="19" t="s">
        <v>17</v>
      </c>
      <c r="B16" s="20">
        <v>3000</v>
      </c>
      <c r="C16" s="20">
        <v>2168</v>
      </c>
      <c r="D16" s="21">
        <v>0.72270000000000001</v>
      </c>
      <c r="E16" s="20">
        <v>1623.35</v>
      </c>
      <c r="F16" s="20">
        <v>2581.35</v>
      </c>
      <c r="G16" s="22">
        <v>2862.33</v>
      </c>
    </row>
    <row r="17" spans="1:7" x14ac:dyDescent="0.2">
      <c r="A17" s="15" t="s">
        <v>18</v>
      </c>
      <c r="B17" s="16">
        <v>7500</v>
      </c>
      <c r="C17" s="16">
        <v>3575</v>
      </c>
      <c r="D17" s="17">
        <v>0.47670000000000001</v>
      </c>
      <c r="E17" s="16">
        <v>3124</v>
      </c>
      <c r="F17" s="16">
        <v>1490</v>
      </c>
      <c r="G17" s="18">
        <v>2591.5</v>
      </c>
    </row>
    <row r="18" spans="1:7" x14ac:dyDescent="0.2">
      <c r="A18" s="19" t="s">
        <v>19</v>
      </c>
      <c r="B18" s="20">
        <v>0</v>
      </c>
      <c r="C18" s="20">
        <v>0</v>
      </c>
      <c r="D18" s="21">
        <v>0</v>
      </c>
      <c r="E18" s="20">
        <v>0</v>
      </c>
      <c r="F18" s="20">
        <v>0</v>
      </c>
      <c r="G18" s="22">
        <v>0</v>
      </c>
    </row>
    <row r="19" spans="1:7" x14ac:dyDescent="0.2">
      <c r="A19" s="15" t="s">
        <v>20</v>
      </c>
      <c r="B19" s="16">
        <v>0</v>
      </c>
      <c r="C19" s="16">
        <v>0</v>
      </c>
      <c r="D19" s="17">
        <v>0</v>
      </c>
      <c r="E19" s="16">
        <v>0</v>
      </c>
      <c r="F19" s="16">
        <v>0</v>
      </c>
      <c r="G19" s="18">
        <v>0</v>
      </c>
    </row>
    <row r="20" spans="1:7" x14ac:dyDescent="0.2">
      <c r="A20" s="19" t="s">
        <v>22</v>
      </c>
      <c r="B20" s="20">
        <v>2500</v>
      </c>
      <c r="C20" s="20">
        <v>1350.01</v>
      </c>
      <c r="D20" s="21">
        <v>0.54</v>
      </c>
      <c r="E20" s="20">
        <v>1199.02</v>
      </c>
      <c r="F20" s="20">
        <v>523.16</v>
      </c>
      <c r="G20" s="22">
        <v>2264.7800000000002</v>
      </c>
    </row>
    <row r="21" spans="1:7" x14ac:dyDescent="0.2">
      <c r="A21" s="15" t="s">
        <v>36</v>
      </c>
      <c r="B21" s="16">
        <v>0</v>
      </c>
      <c r="C21" s="16">
        <v>121.3</v>
      </c>
      <c r="D21" s="17">
        <v>0</v>
      </c>
      <c r="E21" s="16">
        <v>25</v>
      </c>
      <c r="F21" s="16">
        <v>0</v>
      </c>
      <c r="G21" s="18">
        <v>0</v>
      </c>
    </row>
    <row r="22" spans="1:7" x14ac:dyDescent="0.2">
      <c r="A22" s="19" t="s">
        <v>32</v>
      </c>
      <c r="B22" s="20">
        <v>0</v>
      </c>
      <c r="C22" s="20">
        <v>0</v>
      </c>
      <c r="D22" s="21">
        <v>0</v>
      </c>
      <c r="E22" s="20">
        <v>0</v>
      </c>
      <c r="F22" s="20">
        <v>0</v>
      </c>
      <c r="G22" s="22">
        <v>0</v>
      </c>
    </row>
    <row r="23" spans="1:7" x14ac:dyDescent="0.2">
      <c r="A23" s="15" t="s">
        <v>24</v>
      </c>
      <c r="B23" s="16">
        <v>0</v>
      </c>
      <c r="C23" s="16">
        <v>0</v>
      </c>
      <c r="D23" s="17">
        <v>0</v>
      </c>
      <c r="E23" s="16">
        <v>0</v>
      </c>
      <c r="F23" s="16">
        <v>0</v>
      </c>
      <c r="G23" s="18">
        <v>0</v>
      </c>
    </row>
    <row r="24" spans="1:7" x14ac:dyDescent="0.2">
      <c r="A24" s="19" t="s">
        <v>27</v>
      </c>
      <c r="B24" s="20">
        <v>15972.06</v>
      </c>
      <c r="C24" s="20">
        <v>11979.09</v>
      </c>
      <c r="D24" s="21">
        <v>0.75</v>
      </c>
      <c r="E24" s="20">
        <v>10299.6</v>
      </c>
      <c r="F24" s="20">
        <v>10098.36</v>
      </c>
      <c r="G24" s="22">
        <v>7826.58</v>
      </c>
    </row>
    <row r="25" spans="1:7" x14ac:dyDescent="0.2">
      <c r="A25" s="15" t="s">
        <v>48</v>
      </c>
      <c r="B25" s="16">
        <v>7500</v>
      </c>
      <c r="C25" s="16">
        <v>2990.6</v>
      </c>
      <c r="D25" s="17">
        <v>0.3987</v>
      </c>
      <c r="E25" s="16">
        <v>52668</v>
      </c>
      <c r="F25" s="16">
        <v>0</v>
      </c>
      <c r="G25" s="18">
        <v>21464</v>
      </c>
    </row>
    <row r="26" spans="1:7" x14ac:dyDescent="0.2">
      <c r="A26" s="30" t="s">
        <v>109</v>
      </c>
      <c r="B26" s="31">
        <f>SUM(B8:B25)</f>
        <v>1017103.37</v>
      </c>
      <c r="C26" s="35">
        <f>SUM(C8:C25)</f>
        <v>727005.68</v>
      </c>
      <c r="D26" s="36">
        <f>+C26/B26</f>
        <v>0.71478052422537941</v>
      </c>
      <c r="E26" s="35">
        <f>SUM(E8:E25)</f>
        <v>761683.90000000014</v>
      </c>
      <c r="F26" s="35">
        <f>SUM(F8:F25)</f>
        <v>679614.75</v>
      </c>
      <c r="G26" s="35">
        <f>SUM(G8:G25)</f>
        <v>720802.32</v>
      </c>
    </row>
    <row r="29" spans="1:7" x14ac:dyDescent="0.2">
      <c r="A29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6">
    <cfRule type="cellIs" dxfId="26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23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71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40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166429.39000000001</v>
      </c>
      <c r="C8" s="20">
        <v>143430.22</v>
      </c>
      <c r="D8" s="21">
        <v>0.86180000000000001</v>
      </c>
      <c r="E8" s="20">
        <v>148846.84</v>
      </c>
      <c r="F8" s="20">
        <v>124630.22</v>
      </c>
      <c r="G8" s="22">
        <v>84776.04</v>
      </c>
    </row>
    <row r="9" spans="1:7" x14ac:dyDescent="0.2">
      <c r="A9" s="15" t="s">
        <v>10</v>
      </c>
      <c r="B9" s="16">
        <v>59689.08</v>
      </c>
      <c r="C9" s="16">
        <v>53615.26</v>
      </c>
      <c r="D9" s="17">
        <v>0.8982</v>
      </c>
      <c r="E9" s="16">
        <v>57796.44</v>
      </c>
      <c r="F9" s="16">
        <v>42954.400000000001</v>
      </c>
      <c r="G9" s="18">
        <v>31003.33</v>
      </c>
    </row>
    <row r="10" spans="1:7" x14ac:dyDescent="0.2">
      <c r="A10" s="19" t="s">
        <v>12</v>
      </c>
      <c r="B10" s="20">
        <v>3500</v>
      </c>
      <c r="C10" s="20">
        <v>1110.69</v>
      </c>
      <c r="D10" s="21">
        <v>0.31730000000000003</v>
      </c>
      <c r="E10" s="20">
        <v>1060.52</v>
      </c>
      <c r="F10" s="20">
        <v>207.98</v>
      </c>
      <c r="G10" s="22">
        <v>1230.04</v>
      </c>
    </row>
    <row r="11" spans="1:7" x14ac:dyDescent="0.2">
      <c r="A11" s="15" t="s">
        <v>26</v>
      </c>
      <c r="B11" s="16">
        <v>7500</v>
      </c>
      <c r="C11" s="16">
        <v>5374.28</v>
      </c>
      <c r="D11" s="17">
        <v>0.71660000000000001</v>
      </c>
      <c r="E11" s="16">
        <v>5151.54</v>
      </c>
      <c r="F11" s="16">
        <v>4261.5200000000004</v>
      </c>
      <c r="G11" s="18">
        <v>4112.79</v>
      </c>
    </row>
    <row r="12" spans="1:7" x14ac:dyDescent="0.2">
      <c r="A12" s="19" t="s">
        <v>14</v>
      </c>
      <c r="B12" s="20">
        <v>384725.29</v>
      </c>
      <c r="C12" s="20">
        <v>320604.40000000002</v>
      </c>
      <c r="D12" s="21">
        <v>0.83330000000000004</v>
      </c>
      <c r="E12" s="20">
        <v>287912.92</v>
      </c>
      <c r="F12" s="20">
        <v>275514.8</v>
      </c>
      <c r="G12" s="22">
        <v>262395</v>
      </c>
    </row>
    <row r="13" spans="1:7" x14ac:dyDescent="0.2">
      <c r="A13" s="15" t="s">
        <v>16</v>
      </c>
      <c r="B13" s="16">
        <v>1000</v>
      </c>
      <c r="C13" s="16">
        <v>0</v>
      </c>
      <c r="D13" s="17">
        <v>0</v>
      </c>
      <c r="E13" s="16">
        <v>0</v>
      </c>
      <c r="F13" s="16">
        <v>0</v>
      </c>
      <c r="G13" s="18">
        <v>146.47999999999999</v>
      </c>
    </row>
    <row r="14" spans="1:7" x14ac:dyDescent="0.2">
      <c r="A14" s="19" t="s">
        <v>20</v>
      </c>
      <c r="B14" s="20">
        <v>0</v>
      </c>
      <c r="C14" s="20">
        <v>0</v>
      </c>
      <c r="D14" s="21">
        <v>0</v>
      </c>
      <c r="E14" s="20">
        <v>0</v>
      </c>
      <c r="F14" s="20">
        <v>0</v>
      </c>
      <c r="G14" s="22">
        <v>0</v>
      </c>
    </row>
    <row r="15" spans="1:7" x14ac:dyDescent="0.2">
      <c r="A15" s="15" t="s">
        <v>21</v>
      </c>
      <c r="B15" s="16">
        <v>0</v>
      </c>
      <c r="C15" s="16">
        <v>0</v>
      </c>
      <c r="D15" s="17">
        <v>0</v>
      </c>
      <c r="E15" s="16">
        <v>0</v>
      </c>
      <c r="F15" s="16">
        <v>0</v>
      </c>
      <c r="G15" s="18">
        <v>0</v>
      </c>
    </row>
    <row r="16" spans="1:7" x14ac:dyDescent="0.2">
      <c r="A16" s="19" t="s">
        <v>22</v>
      </c>
      <c r="B16" s="20">
        <v>17000</v>
      </c>
      <c r="C16" s="20">
        <v>8104.09</v>
      </c>
      <c r="D16" s="21">
        <v>0.47670000000000001</v>
      </c>
      <c r="E16" s="20">
        <v>4304</v>
      </c>
      <c r="F16" s="20">
        <v>9589.48</v>
      </c>
      <c r="G16" s="22">
        <v>1018.55</v>
      </c>
    </row>
    <row r="17" spans="1:7" x14ac:dyDescent="0.2">
      <c r="A17" s="15" t="s">
        <v>36</v>
      </c>
      <c r="B17" s="16">
        <v>1000</v>
      </c>
      <c r="C17" s="16">
        <v>0</v>
      </c>
      <c r="D17" s="17">
        <v>0</v>
      </c>
      <c r="E17" s="16">
        <v>0</v>
      </c>
      <c r="F17" s="16">
        <v>0</v>
      </c>
      <c r="G17" s="18">
        <v>0</v>
      </c>
    </row>
    <row r="18" spans="1:7" x14ac:dyDescent="0.2">
      <c r="A18" s="19" t="s">
        <v>23</v>
      </c>
      <c r="B18" s="20">
        <v>0</v>
      </c>
      <c r="C18" s="20">
        <v>0</v>
      </c>
      <c r="D18" s="21">
        <v>0</v>
      </c>
      <c r="E18" s="20">
        <v>0</v>
      </c>
      <c r="F18" s="20">
        <v>0</v>
      </c>
      <c r="G18" s="22">
        <v>0</v>
      </c>
    </row>
    <row r="19" spans="1:7" x14ac:dyDescent="0.2">
      <c r="A19" s="15" t="s">
        <v>48</v>
      </c>
      <c r="B19" s="16">
        <v>0</v>
      </c>
      <c r="C19" s="16">
        <v>0</v>
      </c>
      <c r="D19" s="17">
        <v>0</v>
      </c>
      <c r="E19" s="16">
        <v>60237.63</v>
      </c>
      <c r="F19" s="16">
        <v>33769.620000000003</v>
      </c>
      <c r="G19" s="18">
        <v>639.33000000000004</v>
      </c>
    </row>
    <row r="20" spans="1:7" x14ac:dyDescent="0.2">
      <c r="A20" s="30" t="s">
        <v>40</v>
      </c>
      <c r="B20" s="31">
        <f>SUM(B8:B19)</f>
        <v>640843.76</v>
      </c>
      <c r="C20" s="35">
        <f>SUM(C8:C19)</f>
        <v>532238.94000000006</v>
      </c>
      <c r="D20" s="36">
        <f>+C20/B20</f>
        <v>0.83052839587608696</v>
      </c>
      <c r="E20" s="35">
        <f>SUM(E8:E19)</f>
        <v>565309.89</v>
      </c>
      <c r="F20" s="35">
        <f>SUM(F8:F19)</f>
        <v>490928.01999999996</v>
      </c>
      <c r="G20" s="35">
        <f>SUM(G8:G19)</f>
        <v>385321.55999999994</v>
      </c>
    </row>
    <row r="23" spans="1:7" x14ac:dyDescent="0.2">
      <c r="A23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0">
    <cfRule type="cellIs" dxfId="25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3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107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108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69729.69</v>
      </c>
      <c r="C8" s="20">
        <v>50956.18</v>
      </c>
      <c r="D8" s="21">
        <v>0.73080000000000001</v>
      </c>
      <c r="E8" s="20">
        <v>43249.69</v>
      </c>
      <c r="F8" s="20">
        <v>52648.11</v>
      </c>
      <c r="G8" s="22">
        <v>63620.07</v>
      </c>
    </row>
    <row r="9" spans="1:7" x14ac:dyDescent="0.2">
      <c r="A9" s="15" t="s">
        <v>10</v>
      </c>
      <c r="B9" s="16">
        <v>25799.95</v>
      </c>
      <c r="C9" s="16">
        <v>35537.69</v>
      </c>
      <c r="D9" s="17">
        <v>1.3774</v>
      </c>
      <c r="E9" s="16">
        <v>22954.2</v>
      </c>
      <c r="F9" s="16">
        <v>24426.89</v>
      </c>
      <c r="G9" s="18">
        <v>25680.47</v>
      </c>
    </row>
    <row r="10" spans="1:7" x14ac:dyDescent="0.2">
      <c r="A10" s="19" t="s">
        <v>11</v>
      </c>
      <c r="B10" s="20">
        <v>2150</v>
      </c>
      <c r="C10" s="20">
        <v>66.48</v>
      </c>
      <c r="D10" s="21">
        <v>3.09E-2</v>
      </c>
      <c r="E10" s="20">
        <v>711.25</v>
      </c>
      <c r="F10" s="20">
        <v>1058.44</v>
      </c>
      <c r="G10" s="22">
        <v>47.68</v>
      </c>
    </row>
    <row r="11" spans="1:7" x14ac:dyDescent="0.2">
      <c r="A11" s="15" t="s">
        <v>12</v>
      </c>
      <c r="B11" s="16">
        <v>750</v>
      </c>
      <c r="C11" s="16">
        <v>0</v>
      </c>
      <c r="D11" s="17">
        <v>0</v>
      </c>
      <c r="E11" s="16">
        <v>0</v>
      </c>
      <c r="F11" s="16">
        <v>0</v>
      </c>
      <c r="G11" s="18">
        <v>598.52</v>
      </c>
    </row>
    <row r="12" spans="1:7" x14ac:dyDescent="0.2">
      <c r="A12" s="19" t="s">
        <v>16</v>
      </c>
      <c r="B12" s="20">
        <v>0</v>
      </c>
      <c r="C12" s="20">
        <v>0</v>
      </c>
      <c r="D12" s="21">
        <v>0</v>
      </c>
      <c r="E12" s="20">
        <v>0</v>
      </c>
      <c r="F12" s="20">
        <v>0</v>
      </c>
      <c r="G12" s="22">
        <v>0</v>
      </c>
    </row>
    <row r="13" spans="1:7" x14ac:dyDescent="0.2">
      <c r="A13" s="15" t="s">
        <v>17</v>
      </c>
      <c r="B13" s="16">
        <v>0</v>
      </c>
      <c r="C13" s="16">
        <v>0</v>
      </c>
      <c r="D13" s="17">
        <v>0</v>
      </c>
      <c r="E13" s="16">
        <v>0</v>
      </c>
      <c r="F13" s="16">
        <v>0</v>
      </c>
      <c r="G13" s="18">
        <v>0</v>
      </c>
    </row>
    <row r="14" spans="1:7" x14ac:dyDescent="0.2">
      <c r="A14" s="19" t="s">
        <v>18</v>
      </c>
      <c r="B14" s="20">
        <v>0</v>
      </c>
      <c r="C14" s="20">
        <v>0</v>
      </c>
      <c r="D14" s="21">
        <v>0</v>
      </c>
      <c r="E14" s="20">
        <v>0</v>
      </c>
      <c r="F14" s="20">
        <v>0</v>
      </c>
      <c r="G14" s="22">
        <v>0</v>
      </c>
    </row>
    <row r="15" spans="1:7" x14ac:dyDescent="0.2">
      <c r="A15" s="15" t="s">
        <v>19</v>
      </c>
      <c r="B15" s="16">
        <v>30800</v>
      </c>
      <c r="C15" s="16">
        <v>13931.46</v>
      </c>
      <c r="D15" s="17">
        <v>0.45229999999999998</v>
      </c>
      <c r="E15" s="16">
        <v>20454.96</v>
      </c>
      <c r="F15" s="16">
        <v>13730.25</v>
      </c>
      <c r="G15" s="18">
        <v>7724.26</v>
      </c>
    </row>
    <row r="16" spans="1:7" x14ac:dyDescent="0.2">
      <c r="A16" s="19" t="s">
        <v>20</v>
      </c>
      <c r="B16" s="20">
        <v>0</v>
      </c>
      <c r="C16" s="20">
        <v>0</v>
      </c>
      <c r="D16" s="21">
        <v>0</v>
      </c>
      <c r="E16" s="20">
        <v>0</v>
      </c>
      <c r="F16" s="20">
        <v>0</v>
      </c>
      <c r="G16" s="22">
        <v>0</v>
      </c>
    </row>
    <row r="17" spans="1:7" x14ac:dyDescent="0.2">
      <c r="A17" s="15" t="s">
        <v>21</v>
      </c>
      <c r="B17" s="16">
        <v>0</v>
      </c>
      <c r="C17" s="16">
        <v>0</v>
      </c>
      <c r="D17" s="17">
        <v>0</v>
      </c>
      <c r="E17" s="16">
        <v>0</v>
      </c>
      <c r="F17" s="16">
        <v>0</v>
      </c>
      <c r="G17" s="18">
        <v>0</v>
      </c>
    </row>
    <row r="18" spans="1:7" x14ac:dyDescent="0.2">
      <c r="A18" s="19" t="s">
        <v>22</v>
      </c>
      <c r="B18" s="20">
        <v>22500</v>
      </c>
      <c r="C18" s="20">
        <v>11454.85</v>
      </c>
      <c r="D18" s="21">
        <v>0.5091</v>
      </c>
      <c r="E18" s="20">
        <v>14410.21</v>
      </c>
      <c r="F18" s="20">
        <v>23456.69</v>
      </c>
      <c r="G18" s="22">
        <v>12801.61</v>
      </c>
    </row>
    <row r="19" spans="1:7" x14ac:dyDescent="0.2">
      <c r="A19" s="15" t="s">
        <v>48</v>
      </c>
      <c r="B19" s="16">
        <v>0</v>
      </c>
      <c r="C19" s="16">
        <v>0</v>
      </c>
      <c r="D19" s="17">
        <v>0</v>
      </c>
      <c r="E19" s="16">
        <v>43408</v>
      </c>
      <c r="F19" s="16">
        <v>10742.1</v>
      </c>
      <c r="G19" s="18">
        <v>0</v>
      </c>
    </row>
    <row r="20" spans="1:7" x14ac:dyDescent="0.2">
      <c r="A20" s="30" t="s">
        <v>108</v>
      </c>
      <c r="B20" s="31">
        <f>SUM(B8:B19)</f>
        <v>151729.64000000001</v>
      </c>
      <c r="C20" s="35">
        <f>SUM(C8:C19)</f>
        <v>111946.66</v>
      </c>
      <c r="D20" s="36">
        <f>+C20/B20</f>
        <v>0.73780350365294478</v>
      </c>
      <c r="E20" s="35">
        <f>SUM(E8:E19)</f>
        <v>145188.31</v>
      </c>
      <c r="F20" s="35">
        <f>SUM(F8:F19)</f>
        <v>126062.48000000001</v>
      </c>
      <c r="G20" s="35">
        <f>SUM(G8:G19)</f>
        <v>110472.61</v>
      </c>
    </row>
    <row r="23" spans="1:7" x14ac:dyDescent="0.2">
      <c r="A23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0">
    <cfRule type="cellIs" dxfId="24" priority="1" operator="greaterThan">
      <formula>$B$3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0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79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41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1218856.54</v>
      </c>
      <c r="C8" s="20">
        <v>848571.82</v>
      </c>
      <c r="D8" s="21">
        <v>0.69620000000000004</v>
      </c>
      <c r="E8" s="20">
        <v>826616.31</v>
      </c>
      <c r="F8" s="20">
        <v>639827.91</v>
      </c>
      <c r="G8" s="22">
        <v>725806.48</v>
      </c>
    </row>
    <row r="9" spans="1:7" x14ac:dyDescent="0.2">
      <c r="A9" s="15" t="s">
        <v>10</v>
      </c>
      <c r="B9" s="16">
        <v>518775.13</v>
      </c>
      <c r="C9" s="16">
        <v>343794.12</v>
      </c>
      <c r="D9" s="17">
        <v>0.66269999999999996</v>
      </c>
      <c r="E9" s="16">
        <v>325460.61</v>
      </c>
      <c r="F9" s="16">
        <v>234821.42</v>
      </c>
      <c r="G9" s="18">
        <v>287936.63</v>
      </c>
    </row>
    <row r="10" spans="1:7" x14ac:dyDescent="0.2">
      <c r="A10" s="19" t="s">
        <v>11</v>
      </c>
      <c r="B10" s="20">
        <v>8450</v>
      </c>
      <c r="C10" s="20">
        <v>3580.04</v>
      </c>
      <c r="D10" s="21">
        <v>0.42370000000000002</v>
      </c>
      <c r="E10" s="20">
        <v>5465.06</v>
      </c>
      <c r="F10" s="20">
        <v>5887.14</v>
      </c>
      <c r="G10" s="22">
        <v>3590.82</v>
      </c>
    </row>
    <row r="11" spans="1:7" x14ac:dyDescent="0.2">
      <c r="A11" s="15" t="s">
        <v>12</v>
      </c>
      <c r="B11" s="16">
        <v>4700</v>
      </c>
      <c r="C11" s="16">
        <v>1850.72</v>
      </c>
      <c r="D11" s="17">
        <v>0.39379999999999998</v>
      </c>
      <c r="E11" s="16">
        <v>3395.37</v>
      </c>
      <c r="F11" s="16">
        <v>4169.3100000000004</v>
      </c>
      <c r="G11" s="18">
        <v>1802.51</v>
      </c>
    </row>
    <row r="12" spans="1:7" x14ac:dyDescent="0.2">
      <c r="A12" s="19" t="s">
        <v>26</v>
      </c>
      <c r="B12" s="20">
        <v>5000</v>
      </c>
      <c r="C12" s="20">
        <v>1894.54</v>
      </c>
      <c r="D12" s="21">
        <v>0.37890000000000001</v>
      </c>
      <c r="E12" s="20">
        <v>2034.19</v>
      </c>
      <c r="F12" s="20">
        <v>1916.13</v>
      </c>
      <c r="G12" s="22">
        <v>2251.84</v>
      </c>
    </row>
    <row r="13" spans="1:7" x14ac:dyDescent="0.2">
      <c r="A13" s="15" t="s">
        <v>33</v>
      </c>
      <c r="B13" s="16">
        <v>0</v>
      </c>
      <c r="C13" s="16">
        <v>0</v>
      </c>
      <c r="D13" s="17">
        <v>0</v>
      </c>
      <c r="E13" s="16">
        <v>0</v>
      </c>
      <c r="F13" s="16">
        <v>0</v>
      </c>
      <c r="G13" s="18">
        <v>0</v>
      </c>
    </row>
    <row r="14" spans="1:7" x14ac:dyDescent="0.2">
      <c r="A14" s="19" t="s">
        <v>14</v>
      </c>
      <c r="B14" s="20">
        <v>50000</v>
      </c>
      <c r="C14" s="20">
        <v>20024.5</v>
      </c>
      <c r="D14" s="21">
        <v>0.40050000000000002</v>
      </c>
      <c r="E14" s="20">
        <v>13747.18</v>
      </c>
      <c r="F14" s="20">
        <v>58046.2</v>
      </c>
      <c r="G14" s="22">
        <v>23067.25</v>
      </c>
    </row>
    <row r="15" spans="1:7" x14ac:dyDescent="0.2">
      <c r="A15" s="15" t="s">
        <v>16</v>
      </c>
      <c r="B15" s="16">
        <v>12781</v>
      </c>
      <c r="C15" s="16">
        <v>5852.76</v>
      </c>
      <c r="D15" s="17">
        <v>0.45789999999999997</v>
      </c>
      <c r="E15" s="16">
        <v>4615.9799999999996</v>
      </c>
      <c r="F15" s="16">
        <v>703.47</v>
      </c>
      <c r="G15" s="18">
        <v>6660.01</v>
      </c>
    </row>
    <row r="16" spans="1:7" x14ac:dyDescent="0.2">
      <c r="A16" s="19" t="s">
        <v>17</v>
      </c>
      <c r="B16" s="20">
        <v>3455</v>
      </c>
      <c r="C16" s="20">
        <v>1284.67</v>
      </c>
      <c r="D16" s="21">
        <v>0.37180000000000002</v>
      </c>
      <c r="E16" s="20">
        <v>1041.8499999999999</v>
      </c>
      <c r="F16" s="20">
        <v>1800</v>
      </c>
      <c r="G16" s="22">
        <v>2499.5</v>
      </c>
    </row>
    <row r="17" spans="1:7" x14ac:dyDescent="0.2">
      <c r="A17" s="15" t="s">
        <v>18</v>
      </c>
      <c r="B17" s="16">
        <v>9500</v>
      </c>
      <c r="C17" s="16">
        <v>3122.95</v>
      </c>
      <c r="D17" s="17">
        <v>0.32869999999999999</v>
      </c>
      <c r="E17" s="16">
        <v>4944.55</v>
      </c>
      <c r="F17" s="16">
        <v>3934.8</v>
      </c>
      <c r="G17" s="18">
        <v>2315</v>
      </c>
    </row>
    <row r="18" spans="1:7" x14ac:dyDescent="0.2">
      <c r="A18" s="19" t="s">
        <v>19</v>
      </c>
      <c r="B18" s="20">
        <v>0</v>
      </c>
      <c r="C18" s="20">
        <v>0</v>
      </c>
      <c r="D18" s="21">
        <v>0</v>
      </c>
      <c r="E18" s="20">
        <v>0</v>
      </c>
      <c r="F18" s="20">
        <v>0</v>
      </c>
      <c r="G18" s="22">
        <v>0</v>
      </c>
    </row>
    <row r="19" spans="1:7" x14ac:dyDescent="0.2">
      <c r="A19" s="15" t="s">
        <v>20</v>
      </c>
      <c r="B19" s="16">
        <v>0</v>
      </c>
      <c r="C19" s="16">
        <v>201.06</v>
      </c>
      <c r="D19" s="17">
        <v>0</v>
      </c>
      <c r="E19" s="16">
        <v>0</v>
      </c>
      <c r="F19" s="16">
        <v>0</v>
      </c>
      <c r="G19" s="18">
        <v>0</v>
      </c>
    </row>
    <row r="20" spans="1:7" x14ac:dyDescent="0.2">
      <c r="A20" s="19" t="s">
        <v>21</v>
      </c>
      <c r="B20" s="20">
        <v>8200</v>
      </c>
      <c r="C20" s="20">
        <v>2913.38</v>
      </c>
      <c r="D20" s="21">
        <v>0.3553</v>
      </c>
      <c r="E20" s="20">
        <v>6742.58</v>
      </c>
      <c r="F20" s="20">
        <v>5180.82</v>
      </c>
      <c r="G20" s="22">
        <v>4576.95</v>
      </c>
    </row>
    <row r="21" spans="1:7" x14ac:dyDescent="0.2">
      <c r="A21" s="15" t="s">
        <v>22</v>
      </c>
      <c r="B21" s="16">
        <v>7050</v>
      </c>
      <c r="C21" s="16">
        <v>3944</v>
      </c>
      <c r="D21" s="17">
        <v>0.55940000000000001</v>
      </c>
      <c r="E21" s="16">
        <v>4975.01</v>
      </c>
      <c r="F21" s="16">
        <v>4232.18</v>
      </c>
      <c r="G21" s="18">
        <v>7592.16</v>
      </c>
    </row>
    <row r="22" spans="1:7" x14ac:dyDescent="0.2">
      <c r="A22" s="19" t="s">
        <v>36</v>
      </c>
      <c r="B22" s="20">
        <v>800</v>
      </c>
      <c r="C22" s="20">
        <v>136.49</v>
      </c>
      <c r="D22" s="21">
        <v>0.1706</v>
      </c>
      <c r="E22" s="20">
        <v>48.84</v>
      </c>
      <c r="F22" s="20">
        <v>112.87</v>
      </c>
      <c r="G22" s="22">
        <v>200.42</v>
      </c>
    </row>
    <row r="23" spans="1:7" x14ac:dyDescent="0.2">
      <c r="A23" s="15" t="s">
        <v>23</v>
      </c>
      <c r="B23" s="16">
        <v>0</v>
      </c>
      <c r="C23" s="16">
        <v>0</v>
      </c>
      <c r="D23" s="17">
        <v>0</v>
      </c>
      <c r="E23" s="16">
        <v>0</v>
      </c>
      <c r="F23" s="16">
        <v>0</v>
      </c>
      <c r="G23" s="18">
        <v>0</v>
      </c>
    </row>
    <row r="24" spans="1:7" x14ac:dyDescent="0.2">
      <c r="A24" s="19" t="s">
        <v>24</v>
      </c>
      <c r="B24" s="20">
        <v>0</v>
      </c>
      <c r="C24" s="20">
        <v>0</v>
      </c>
      <c r="D24" s="21">
        <v>0</v>
      </c>
      <c r="E24" s="20">
        <v>113.6</v>
      </c>
      <c r="F24" s="20">
        <v>0</v>
      </c>
      <c r="G24" s="22">
        <v>0</v>
      </c>
    </row>
    <row r="25" spans="1:7" x14ac:dyDescent="0.2">
      <c r="A25" s="15" t="s">
        <v>27</v>
      </c>
      <c r="B25" s="16">
        <v>28951.46</v>
      </c>
      <c r="C25" s="16">
        <v>21713.58</v>
      </c>
      <c r="D25" s="17">
        <v>0.75</v>
      </c>
      <c r="E25" s="16">
        <v>18669.330000000002</v>
      </c>
      <c r="F25" s="16">
        <v>18304.560000000001</v>
      </c>
      <c r="G25" s="18">
        <v>14186.79</v>
      </c>
    </row>
    <row r="26" spans="1:7" x14ac:dyDescent="0.2">
      <c r="A26" s="19" t="s">
        <v>48</v>
      </c>
      <c r="B26" s="20">
        <v>134000</v>
      </c>
      <c r="C26" s="20">
        <v>45898.41</v>
      </c>
      <c r="D26" s="21">
        <v>0.34250000000000003</v>
      </c>
      <c r="E26" s="20">
        <v>30511.599999999999</v>
      </c>
      <c r="F26" s="20">
        <v>2859.7</v>
      </c>
      <c r="G26" s="22">
        <v>23654</v>
      </c>
    </row>
    <row r="27" spans="1:7" x14ac:dyDescent="0.2">
      <c r="A27" s="30" t="s">
        <v>41</v>
      </c>
      <c r="B27" s="31">
        <f>SUM(B8:B26)</f>
        <v>2010519.13</v>
      </c>
      <c r="C27" s="35">
        <f>SUM(C8:C26)</f>
        <v>1304783.0399999998</v>
      </c>
      <c r="D27" s="36">
        <f>+C27/B27</f>
        <v>0.64897817709399253</v>
      </c>
      <c r="E27" s="35">
        <f>SUM(E8:E26)</f>
        <v>1248382.0600000005</v>
      </c>
      <c r="F27" s="35">
        <f>SUM(F8:F26)</f>
        <v>981796.51000000013</v>
      </c>
      <c r="G27" s="35">
        <f>SUM(G8:G26)</f>
        <v>1106140.3599999996</v>
      </c>
    </row>
    <row r="30" spans="1:7" x14ac:dyDescent="0.2">
      <c r="A30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7">
    <cfRule type="cellIs" dxfId="23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33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85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42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1132136.93</v>
      </c>
      <c r="C8" s="20">
        <v>666621.18000000005</v>
      </c>
      <c r="D8" s="21">
        <v>0.58879999999999999</v>
      </c>
      <c r="E8" s="20">
        <v>691908.52</v>
      </c>
      <c r="F8" s="20">
        <v>658842.25</v>
      </c>
      <c r="G8" s="22">
        <v>675378.08</v>
      </c>
    </row>
    <row r="9" spans="1:7" x14ac:dyDescent="0.2">
      <c r="A9" s="15" t="s">
        <v>10</v>
      </c>
      <c r="B9" s="16">
        <v>440779.17</v>
      </c>
      <c r="C9" s="16">
        <v>287711.8</v>
      </c>
      <c r="D9" s="17">
        <v>0.65269999999999995</v>
      </c>
      <c r="E9" s="16">
        <v>307275.5</v>
      </c>
      <c r="F9" s="16">
        <v>272387.15999999997</v>
      </c>
      <c r="G9" s="18">
        <v>262165.26</v>
      </c>
    </row>
    <row r="10" spans="1:7" x14ac:dyDescent="0.2">
      <c r="A10" s="19" t="s">
        <v>11</v>
      </c>
      <c r="B10" s="20">
        <v>1000</v>
      </c>
      <c r="C10" s="20">
        <v>439.5</v>
      </c>
      <c r="D10" s="21">
        <v>0.4395</v>
      </c>
      <c r="E10" s="20">
        <v>408.36</v>
      </c>
      <c r="F10" s="20">
        <v>783.72</v>
      </c>
      <c r="G10" s="22">
        <v>798.42</v>
      </c>
    </row>
    <row r="11" spans="1:7" x14ac:dyDescent="0.2">
      <c r="A11" s="15" t="s">
        <v>12</v>
      </c>
      <c r="B11" s="16">
        <v>60600</v>
      </c>
      <c r="C11" s="16">
        <v>43429.3</v>
      </c>
      <c r="D11" s="17">
        <v>0.7167</v>
      </c>
      <c r="E11" s="16">
        <v>61454.65</v>
      </c>
      <c r="F11" s="16">
        <v>30553.91</v>
      </c>
      <c r="G11" s="18">
        <v>40850.21</v>
      </c>
    </row>
    <row r="12" spans="1:7" x14ac:dyDescent="0.2">
      <c r="A12" s="19" t="s">
        <v>13</v>
      </c>
      <c r="B12" s="20">
        <v>5500</v>
      </c>
      <c r="C12" s="20">
        <v>4372.12</v>
      </c>
      <c r="D12" s="21">
        <v>0.79490000000000005</v>
      </c>
      <c r="E12" s="20">
        <v>5938.41</v>
      </c>
      <c r="F12" s="20">
        <v>7251.16</v>
      </c>
      <c r="G12" s="22">
        <v>2285.9899999999998</v>
      </c>
    </row>
    <row r="13" spans="1:7" x14ac:dyDescent="0.2">
      <c r="A13" s="15" t="s">
        <v>26</v>
      </c>
      <c r="B13" s="16">
        <v>50000</v>
      </c>
      <c r="C13" s="16">
        <v>18726.77</v>
      </c>
      <c r="D13" s="17">
        <v>0.3745</v>
      </c>
      <c r="E13" s="16">
        <v>19215.23</v>
      </c>
      <c r="F13" s="16">
        <v>20597.63</v>
      </c>
      <c r="G13" s="18">
        <v>21866.51</v>
      </c>
    </row>
    <row r="14" spans="1:7" x14ac:dyDescent="0.2">
      <c r="A14" s="19" t="s">
        <v>14</v>
      </c>
      <c r="B14" s="20">
        <v>30000</v>
      </c>
      <c r="C14" s="20">
        <v>10900</v>
      </c>
      <c r="D14" s="21">
        <v>0.36330000000000001</v>
      </c>
      <c r="E14" s="20">
        <v>15168</v>
      </c>
      <c r="F14" s="20">
        <v>2847.5</v>
      </c>
      <c r="G14" s="22">
        <v>13572.9</v>
      </c>
    </row>
    <row r="15" spans="1:7" x14ac:dyDescent="0.2">
      <c r="A15" s="15" t="s">
        <v>16</v>
      </c>
      <c r="B15" s="16">
        <v>11930</v>
      </c>
      <c r="C15" s="16">
        <v>8221.56</v>
      </c>
      <c r="D15" s="17">
        <v>0.68920000000000003</v>
      </c>
      <c r="E15" s="16">
        <v>9101.83</v>
      </c>
      <c r="F15" s="16">
        <v>7974.55</v>
      </c>
      <c r="G15" s="18">
        <v>9345.17</v>
      </c>
    </row>
    <row r="16" spans="1:7" x14ac:dyDescent="0.2">
      <c r="A16" s="19" t="s">
        <v>17</v>
      </c>
      <c r="B16" s="20">
        <v>900</v>
      </c>
      <c r="C16" s="20">
        <v>685</v>
      </c>
      <c r="D16" s="21">
        <v>0.7611</v>
      </c>
      <c r="E16" s="20">
        <v>659.98</v>
      </c>
      <c r="F16" s="20">
        <v>117.99</v>
      </c>
      <c r="G16" s="22">
        <v>791.41</v>
      </c>
    </row>
    <row r="17" spans="1:7" x14ac:dyDescent="0.2">
      <c r="A17" s="15" t="s">
        <v>18</v>
      </c>
      <c r="B17" s="16">
        <v>800</v>
      </c>
      <c r="C17" s="16">
        <v>4205</v>
      </c>
      <c r="D17" s="17">
        <v>5.2563000000000004</v>
      </c>
      <c r="E17" s="16">
        <v>1980</v>
      </c>
      <c r="F17" s="16">
        <v>120</v>
      </c>
      <c r="G17" s="18">
        <v>0</v>
      </c>
    </row>
    <row r="18" spans="1:7" x14ac:dyDescent="0.2">
      <c r="A18" s="19" t="s">
        <v>19</v>
      </c>
      <c r="B18" s="20">
        <v>18000</v>
      </c>
      <c r="C18" s="20">
        <v>3688.03</v>
      </c>
      <c r="D18" s="21">
        <v>0.2049</v>
      </c>
      <c r="E18" s="20">
        <v>18821.75</v>
      </c>
      <c r="F18" s="20">
        <v>9116.5499999999993</v>
      </c>
      <c r="G18" s="22">
        <v>8623.9599999999991</v>
      </c>
    </row>
    <row r="19" spans="1:7" x14ac:dyDescent="0.2">
      <c r="A19" s="15" t="s">
        <v>20</v>
      </c>
      <c r="B19" s="16">
        <v>0</v>
      </c>
      <c r="C19" s="16">
        <v>0</v>
      </c>
      <c r="D19" s="17">
        <v>0</v>
      </c>
      <c r="E19" s="16">
        <v>0</v>
      </c>
      <c r="F19" s="16">
        <v>0</v>
      </c>
      <c r="G19" s="18">
        <v>0</v>
      </c>
    </row>
    <row r="20" spans="1:7" x14ac:dyDescent="0.2">
      <c r="A20" s="19" t="s">
        <v>21</v>
      </c>
      <c r="B20" s="20">
        <v>33200</v>
      </c>
      <c r="C20" s="20">
        <v>16891</v>
      </c>
      <c r="D20" s="21">
        <v>0.50880000000000003</v>
      </c>
      <c r="E20" s="20">
        <v>17910.53</v>
      </c>
      <c r="F20" s="20">
        <v>12247.9</v>
      </c>
      <c r="G20" s="22">
        <v>9836.68</v>
      </c>
    </row>
    <row r="21" spans="1:7" x14ac:dyDescent="0.2">
      <c r="A21" s="15" t="s">
        <v>35</v>
      </c>
      <c r="B21" s="16">
        <v>8650</v>
      </c>
      <c r="C21" s="16">
        <v>8640.2900000000009</v>
      </c>
      <c r="D21" s="17">
        <v>0.99890000000000001</v>
      </c>
      <c r="E21" s="16">
        <v>3326.36</v>
      </c>
      <c r="F21" s="16">
        <v>4233.01</v>
      </c>
      <c r="G21" s="18">
        <v>2607.5700000000002</v>
      </c>
    </row>
    <row r="22" spans="1:7" x14ac:dyDescent="0.2">
      <c r="A22" s="19" t="s">
        <v>22</v>
      </c>
      <c r="B22" s="20">
        <v>38400</v>
      </c>
      <c r="C22" s="20">
        <v>46956.4</v>
      </c>
      <c r="D22" s="21">
        <v>1.2228000000000001</v>
      </c>
      <c r="E22" s="20">
        <v>35288.239999999998</v>
      </c>
      <c r="F22" s="20">
        <v>25347.99</v>
      </c>
      <c r="G22" s="22">
        <v>13803.24</v>
      </c>
    </row>
    <row r="23" spans="1:7" x14ac:dyDescent="0.2">
      <c r="A23" s="15" t="s">
        <v>36</v>
      </c>
      <c r="B23" s="16">
        <v>39500</v>
      </c>
      <c r="C23" s="16">
        <v>23163.01</v>
      </c>
      <c r="D23" s="17">
        <v>0.58640000000000003</v>
      </c>
      <c r="E23" s="16">
        <v>31585.01</v>
      </c>
      <c r="F23" s="16">
        <v>19227.310000000001</v>
      </c>
      <c r="G23" s="18">
        <v>29276.45</v>
      </c>
    </row>
    <row r="24" spans="1:7" x14ac:dyDescent="0.2">
      <c r="A24" s="19" t="s">
        <v>23</v>
      </c>
      <c r="B24" s="20">
        <v>25400</v>
      </c>
      <c r="C24" s="20">
        <v>31772.46</v>
      </c>
      <c r="D24" s="21">
        <v>1.2508999999999999</v>
      </c>
      <c r="E24" s="20">
        <v>20615.79</v>
      </c>
      <c r="F24" s="20">
        <v>3778.32</v>
      </c>
      <c r="G24" s="22">
        <v>3784</v>
      </c>
    </row>
    <row r="25" spans="1:7" x14ac:dyDescent="0.2">
      <c r="A25" s="15" t="s">
        <v>37</v>
      </c>
      <c r="B25" s="16">
        <v>0</v>
      </c>
      <c r="C25" s="16">
        <v>0</v>
      </c>
      <c r="D25" s="17">
        <v>0</v>
      </c>
      <c r="E25" s="16">
        <v>0</v>
      </c>
      <c r="F25" s="16">
        <v>0</v>
      </c>
      <c r="G25" s="18">
        <v>2456.69</v>
      </c>
    </row>
    <row r="26" spans="1:7" x14ac:dyDescent="0.2">
      <c r="A26" s="19" t="s">
        <v>32</v>
      </c>
      <c r="B26" s="20">
        <v>92574</v>
      </c>
      <c r="C26" s="20">
        <v>63230.96</v>
      </c>
      <c r="D26" s="21">
        <v>0.68300000000000005</v>
      </c>
      <c r="E26" s="20">
        <v>50496.480000000003</v>
      </c>
      <c r="F26" s="20">
        <v>49234.879999999997</v>
      </c>
      <c r="G26" s="22">
        <v>23009.200000000001</v>
      </c>
    </row>
    <row r="27" spans="1:7" x14ac:dyDescent="0.2">
      <c r="A27" s="15" t="s">
        <v>24</v>
      </c>
      <c r="B27" s="16">
        <v>0</v>
      </c>
      <c r="C27" s="16">
        <v>0</v>
      </c>
      <c r="D27" s="17">
        <v>0</v>
      </c>
      <c r="E27" s="16">
        <v>0</v>
      </c>
      <c r="F27" s="16">
        <v>0</v>
      </c>
      <c r="G27" s="18">
        <v>0</v>
      </c>
    </row>
    <row r="28" spans="1:7" x14ac:dyDescent="0.2">
      <c r="A28" s="19" t="s">
        <v>27</v>
      </c>
      <c r="B28" s="20">
        <v>64483.06</v>
      </c>
      <c r="C28" s="20">
        <v>48362.31</v>
      </c>
      <c r="D28" s="21">
        <v>0.75</v>
      </c>
      <c r="E28" s="20">
        <v>41581.89</v>
      </c>
      <c r="F28" s="20">
        <v>40769.46</v>
      </c>
      <c r="G28" s="22">
        <v>31597.919999999998</v>
      </c>
    </row>
    <row r="29" spans="1:7" x14ac:dyDescent="0.2">
      <c r="A29" s="15" t="s">
        <v>48</v>
      </c>
      <c r="B29" s="16">
        <v>910075</v>
      </c>
      <c r="C29" s="16">
        <v>735961.9</v>
      </c>
      <c r="D29" s="17">
        <v>0.80869999999999997</v>
      </c>
      <c r="E29" s="16">
        <v>412305.87</v>
      </c>
      <c r="F29" s="16">
        <v>197610.7</v>
      </c>
      <c r="G29" s="18">
        <v>142722.84</v>
      </c>
    </row>
    <row r="30" spans="1:7" x14ac:dyDescent="0.2">
      <c r="A30" s="30" t="s">
        <v>42</v>
      </c>
      <c r="B30" s="31">
        <f>SUM(B8:B29)</f>
        <v>2963928.16</v>
      </c>
      <c r="C30" s="35">
        <f>SUM(C8:C29)</f>
        <v>2023978.5899999999</v>
      </c>
      <c r="D30" s="36">
        <f>+C30/B30</f>
        <v>0.6828703263846988</v>
      </c>
      <c r="E30" s="35">
        <f>SUM(E8:E29)</f>
        <v>1745042.4</v>
      </c>
      <c r="F30" s="35">
        <f>SUM(F8:F29)</f>
        <v>1363041.99</v>
      </c>
      <c r="G30" s="35">
        <f>SUM(G8:G29)</f>
        <v>1294772.5</v>
      </c>
    </row>
    <row r="33" spans="1:1" x14ac:dyDescent="0.2">
      <c r="A33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30">
    <cfRule type="cellIs" dxfId="22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workbookViewId="0"/>
  </sheetViews>
  <sheetFormatPr defaultRowHeight="14.25" x14ac:dyDescent="0.2"/>
  <cols>
    <col min="1" max="1" width="19.875" customWidth="1"/>
    <col min="2" max="3" width="11.25" bestFit="1" customWidth="1"/>
    <col min="4" max="4" width="9.375" style="4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105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3" t="s">
        <v>104</v>
      </c>
      <c r="B7" s="24" t="s">
        <v>8</v>
      </c>
      <c r="C7" s="24" t="s">
        <v>8</v>
      </c>
      <c r="D7" s="25" t="s">
        <v>8</v>
      </c>
      <c r="E7" s="24" t="s">
        <v>8</v>
      </c>
      <c r="F7" s="24" t="s">
        <v>8</v>
      </c>
      <c r="G7" s="24" t="s">
        <v>8</v>
      </c>
    </row>
    <row r="8" spans="1:7" x14ac:dyDescent="0.2">
      <c r="A8" s="19" t="s">
        <v>9</v>
      </c>
      <c r="B8" s="20">
        <v>22304805.239999998</v>
      </c>
      <c r="C8" s="20">
        <v>15929504.35</v>
      </c>
      <c r="D8" s="21">
        <v>0.71419999999999995</v>
      </c>
      <c r="E8" s="20">
        <v>15269946.57</v>
      </c>
      <c r="F8" s="20">
        <v>14213964.77</v>
      </c>
      <c r="G8" s="22">
        <v>13642777.949999999</v>
      </c>
    </row>
    <row r="9" spans="1:7" x14ac:dyDescent="0.2">
      <c r="A9" s="15" t="s">
        <v>10</v>
      </c>
      <c r="B9" s="16">
        <v>9840309.2400000002</v>
      </c>
      <c r="C9" s="16">
        <v>7013023.8799999999</v>
      </c>
      <c r="D9" s="17">
        <v>0.7127</v>
      </c>
      <c r="E9" s="16">
        <v>6521025.4400000004</v>
      </c>
      <c r="F9" s="16">
        <v>5715547.04</v>
      </c>
      <c r="G9" s="18">
        <v>5403685.5599999996</v>
      </c>
    </row>
    <row r="10" spans="1:7" x14ac:dyDescent="0.2">
      <c r="A10" s="19" t="s">
        <v>11</v>
      </c>
      <c r="B10" s="20">
        <v>80525</v>
      </c>
      <c r="C10" s="20">
        <v>58038.01</v>
      </c>
      <c r="D10" s="21">
        <v>0.72070000000000001</v>
      </c>
      <c r="E10" s="20">
        <v>52544.03</v>
      </c>
      <c r="F10" s="20">
        <v>50863.14</v>
      </c>
      <c r="G10" s="22">
        <v>46140.800000000003</v>
      </c>
    </row>
    <row r="11" spans="1:7" x14ac:dyDescent="0.2">
      <c r="A11" s="15" t="s">
        <v>12</v>
      </c>
      <c r="B11" s="16">
        <v>742315</v>
      </c>
      <c r="C11" s="16">
        <v>494846.12</v>
      </c>
      <c r="D11" s="17">
        <v>0.66659999999999997</v>
      </c>
      <c r="E11" s="16">
        <v>506071.56</v>
      </c>
      <c r="F11" s="16">
        <v>416017.61</v>
      </c>
      <c r="G11" s="18">
        <v>413084.04</v>
      </c>
    </row>
    <row r="12" spans="1:7" x14ac:dyDescent="0.2">
      <c r="A12" s="19" t="s">
        <v>13</v>
      </c>
      <c r="B12" s="20">
        <v>19708</v>
      </c>
      <c r="C12" s="20">
        <v>12149.58</v>
      </c>
      <c r="D12" s="21">
        <v>0.61650000000000005</v>
      </c>
      <c r="E12" s="20">
        <v>13141.06</v>
      </c>
      <c r="F12" s="20">
        <v>19263.810000000001</v>
      </c>
      <c r="G12" s="22">
        <v>6993.49</v>
      </c>
    </row>
    <row r="13" spans="1:7" x14ac:dyDescent="0.2">
      <c r="A13" s="15" t="s">
        <v>26</v>
      </c>
      <c r="B13" s="16">
        <v>297850</v>
      </c>
      <c r="C13" s="16">
        <v>148909.41</v>
      </c>
      <c r="D13" s="17">
        <v>0.49990000000000001</v>
      </c>
      <c r="E13" s="16">
        <v>153109.79</v>
      </c>
      <c r="F13" s="16">
        <v>163919.9</v>
      </c>
      <c r="G13" s="18">
        <v>174813.38</v>
      </c>
    </row>
    <row r="14" spans="1:7" x14ac:dyDescent="0.2">
      <c r="A14" s="19" t="s">
        <v>33</v>
      </c>
      <c r="B14" s="20">
        <v>10270</v>
      </c>
      <c r="C14" s="20">
        <v>6342.42</v>
      </c>
      <c r="D14" s="21">
        <v>0.61760000000000004</v>
      </c>
      <c r="E14" s="20">
        <v>1836.53</v>
      </c>
      <c r="F14" s="20">
        <v>4216.55</v>
      </c>
      <c r="G14" s="22">
        <v>1325.02</v>
      </c>
    </row>
    <row r="15" spans="1:7" x14ac:dyDescent="0.2">
      <c r="A15" s="15" t="s">
        <v>14</v>
      </c>
      <c r="B15" s="16">
        <v>3497371.56</v>
      </c>
      <c r="C15" s="16">
        <v>2729200.77</v>
      </c>
      <c r="D15" s="17">
        <v>0.78039999999999998</v>
      </c>
      <c r="E15" s="16">
        <v>1410081.25</v>
      </c>
      <c r="F15" s="16">
        <v>1279255.8700000001</v>
      </c>
      <c r="G15" s="18">
        <v>1224895.5900000001</v>
      </c>
    </row>
    <row r="16" spans="1:7" x14ac:dyDescent="0.2">
      <c r="A16" s="19" t="s">
        <v>15</v>
      </c>
      <c r="B16" s="20">
        <v>81140</v>
      </c>
      <c r="C16" s="20">
        <v>30153.33</v>
      </c>
      <c r="D16" s="21">
        <v>0.37159999999999999</v>
      </c>
      <c r="E16" s="20">
        <v>40167.33</v>
      </c>
      <c r="F16" s="20">
        <v>31012.240000000002</v>
      </c>
      <c r="G16" s="22">
        <v>41170.620000000003</v>
      </c>
    </row>
    <row r="17" spans="1:7" x14ac:dyDescent="0.2">
      <c r="A17" s="15" t="s">
        <v>16</v>
      </c>
      <c r="B17" s="16">
        <v>230046</v>
      </c>
      <c r="C17" s="16">
        <v>124091.36</v>
      </c>
      <c r="D17" s="17">
        <v>0.53939999999999999</v>
      </c>
      <c r="E17" s="16">
        <v>161016.81</v>
      </c>
      <c r="F17" s="16">
        <v>152833.54</v>
      </c>
      <c r="G17" s="18">
        <v>123369.71</v>
      </c>
    </row>
    <row r="18" spans="1:7" x14ac:dyDescent="0.2">
      <c r="A18" s="19" t="s">
        <v>17</v>
      </c>
      <c r="B18" s="20">
        <v>95164.5</v>
      </c>
      <c r="C18" s="20">
        <v>63571.66</v>
      </c>
      <c r="D18" s="21">
        <v>0.66800000000000004</v>
      </c>
      <c r="E18" s="20">
        <v>67516.070000000007</v>
      </c>
      <c r="F18" s="20">
        <v>59989.02</v>
      </c>
      <c r="G18" s="22">
        <v>56623.519999999997</v>
      </c>
    </row>
    <row r="19" spans="1:7" x14ac:dyDescent="0.2">
      <c r="A19" s="15" t="s">
        <v>18</v>
      </c>
      <c r="B19" s="16">
        <v>217028</v>
      </c>
      <c r="C19" s="16">
        <v>90302.26</v>
      </c>
      <c r="D19" s="17">
        <v>0.41610000000000003</v>
      </c>
      <c r="E19" s="16">
        <v>101935.11</v>
      </c>
      <c r="F19" s="16">
        <v>134405.70000000001</v>
      </c>
      <c r="G19" s="18">
        <v>128292.95</v>
      </c>
    </row>
    <row r="20" spans="1:7" x14ac:dyDescent="0.2">
      <c r="A20" s="19" t="s">
        <v>19</v>
      </c>
      <c r="B20" s="20">
        <v>70250</v>
      </c>
      <c r="C20" s="20">
        <v>24434.14</v>
      </c>
      <c r="D20" s="21">
        <v>0.3478</v>
      </c>
      <c r="E20" s="20">
        <v>53822.51</v>
      </c>
      <c r="F20" s="20">
        <v>34310.870000000003</v>
      </c>
      <c r="G20" s="22">
        <v>28018.92</v>
      </c>
    </row>
    <row r="21" spans="1:7" x14ac:dyDescent="0.2">
      <c r="A21" s="15" t="s">
        <v>20</v>
      </c>
      <c r="B21" s="16">
        <v>431796</v>
      </c>
      <c r="C21" s="16">
        <v>307852.05</v>
      </c>
      <c r="D21" s="17">
        <v>0.71299999999999997</v>
      </c>
      <c r="E21" s="16">
        <v>265454.49</v>
      </c>
      <c r="F21" s="16">
        <v>250783.93</v>
      </c>
      <c r="G21" s="18">
        <v>233568.07</v>
      </c>
    </row>
    <row r="22" spans="1:7" x14ac:dyDescent="0.2">
      <c r="A22" s="19" t="s">
        <v>21</v>
      </c>
      <c r="B22" s="20">
        <v>184400</v>
      </c>
      <c r="C22" s="20">
        <v>108812.14</v>
      </c>
      <c r="D22" s="21">
        <v>0.59009999999999996</v>
      </c>
      <c r="E22" s="20">
        <v>111507.36</v>
      </c>
      <c r="F22" s="20">
        <v>90577.04</v>
      </c>
      <c r="G22" s="22">
        <v>76542.45</v>
      </c>
    </row>
    <row r="23" spans="1:7" x14ac:dyDescent="0.2">
      <c r="A23" s="15" t="s">
        <v>35</v>
      </c>
      <c r="B23" s="16">
        <v>8650</v>
      </c>
      <c r="C23" s="16">
        <v>8640.2900000000009</v>
      </c>
      <c r="D23" s="17">
        <v>0.99890000000000001</v>
      </c>
      <c r="E23" s="16">
        <v>3326.36</v>
      </c>
      <c r="F23" s="16">
        <v>4233.01</v>
      </c>
      <c r="G23" s="18">
        <v>2607.5700000000002</v>
      </c>
    </row>
    <row r="24" spans="1:7" x14ac:dyDescent="0.2">
      <c r="A24" s="19" t="s">
        <v>22</v>
      </c>
      <c r="B24" s="20">
        <v>277200</v>
      </c>
      <c r="C24" s="20">
        <v>171222.18</v>
      </c>
      <c r="D24" s="21">
        <v>0.61770000000000003</v>
      </c>
      <c r="E24" s="20">
        <v>153290.42000000001</v>
      </c>
      <c r="F24" s="20">
        <v>139263.25</v>
      </c>
      <c r="G24" s="22">
        <v>154692.94</v>
      </c>
    </row>
    <row r="25" spans="1:7" x14ac:dyDescent="0.2">
      <c r="A25" s="15" t="s">
        <v>36</v>
      </c>
      <c r="B25" s="16">
        <v>136300</v>
      </c>
      <c r="C25" s="16">
        <v>89917.1</v>
      </c>
      <c r="D25" s="17">
        <v>0.65969999999999995</v>
      </c>
      <c r="E25" s="16">
        <v>95612.91</v>
      </c>
      <c r="F25" s="16">
        <v>70223.990000000005</v>
      </c>
      <c r="G25" s="18">
        <v>88098.36</v>
      </c>
    </row>
    <row r="26" spans="1:7" x14ac:dyDescent="0.2">
      <c r="A26" s="19" t="s">
        <v>23</v>
      </c>
      <c r="B26" s="20">
        <v>251300.08</v>
      </c>
      <c r="C26" s="20">
        <v>185877.7</v>
      </c>
      <c r="D26" s="21">
        <v>0.73970000000000002</v>
      </c>
      <c r="E26" s="20">
        <v>185208.16</v>
      </c>
      <c r="F26" s="20">
        <v>211272.42</v>
      </c>
      <c r="G26" s="22">
        <v>188419.68</v>
      </c>
    </row>
    <row r="27" spans="1:7" x14ac:dyDescent="0.2">
      <c r="A27" s="15" t="s">
        <v>37</v>
      </c>
      <c r="B27" s="16">
        <v>3000</v>
      </c>
      <c r="C27" s="16">
        <v>1197.49</v>
      </c>
      <c r="D27" s="17">
        <v>0.3992</v>
      </c>
      <c r="E27" s="16">
        <v>1798.2</v>
      </c>
      <c r="F27" s="16">
        <v>1769.2</v>
      </c>
      <c r="G27" s="18">
        <v>3998.39</v>
      </c>
    </row>
    <row r="28" spans="1:7" x14ac:dyDescent="0.2">
      <c r="A28" s="19" t="s">
        <v>38</v>
      </c>
      <c r="B28" s="20">
        <v>0</v>
      </c>
      <c r="C28" s="20">
        <v>0</v>
      </c>
      <c r="D28" s="21">
        <v>0</v>
      </c>
      <c r="E28" s="20">
        <v>0</v>
      </c>
      <c r="F28" s="20">
        <v>0</v>
      </c>
      <c r="G28" s="22">
        <v>0</v>
      </c>
    </row>
    <row r="29" spans="1:7" x14ac:dyDescent="0.2">
      <c r="A29" s="15" t="s">
        <v>32</v>
      </c>
      <c r="B29" s="16">
        <v>422997</v>
      </c>
      <c r="C29" s="16">
        <v>260597.18</v>
      </c>
      <c r="D29" s="17">
        <v>0.61609999999999998</v>
      </c>
      <c r="E29" s="16">
        <v>238408.56</v>
      </c>
      <c r="F29" s="16">
        <v>224947.3</v>
      </c>
      <c r="G29" s="18">
        <v>186395.82</v>
      </c>
    </row>
    <row r="30" spans="1:7" x14ac:dyDescent="0.2">
      <c r="A30" s="19" t="s">
        <v>24</v>
      </c>
      <c r="B30" s="20">
        <v>11250</v>
      </c>
      <c r="C30" s="20">
        <v>6815.96</v>
      </c>
      <c r="D30" s="21">
        <v>0.60589999999999999</v>
      </c>
      <c r="E30" s="20">
        <v>11486.65</v>
      </c>
      <c r="F30" s="20">
        <v>10098.959999999999</v>
      </c>
      <c r="G30" s="22">
        <v>51637.7</v>
      </c>
    </row>
    <row r="31" spans="1:7" x14ac:dyDescent="0.2">
      <c r="A31" s="15" t="s">
        <v>27</v>
      </c>
      <c r="B31" s="16">
        <v>319275.46000000002</v>
      </c>
      <c r="C31" s="16">
        <v>239456.79</v>
      </c>
      <c r="D31" s="17">
        <v>0.75</v>
      </c>
      <c r="E31" s="16">
        <v>205884.54</v>
      </c>
      <c r="F31" s="16">
        <v>201862.08</v>
      </c>
      <c r="G31" s="18">
        <v>156450.96</v>
      </c>
    </row>
    <row r="32" spans="1:7" x14ac:dyDescent="0.2">
      <c r="A32" s="26" t="s">
        <v>49</v>
      </c>
      <c r="B32" s="27">
        <v>18326</v>
      </c>
      <c r="C32" s="27">
        <v>1993744.53</v>
      </c>
      <c r="D32" s="28">
        <v>108.7932</v>
      </c>
      <c r="E32" s="27">
        <v>888773.06</v>
      </c>
      <c r="F32" s="27">
        <v>3713545</v>
      </c>
      <c r="G32" s="29">
        <v>3009234</v>
      </c>
    </row>
    <row r="33" spans="1:7" x14ac:dyDescent="0.2">
      <c r="A33" s="30" t="s">
        <v>104</v>
      </c>
      <c r="B33" s="31">
        <f>SUM(B8:B32)</f>
        <v>39551277.079999998</v>
      </c>
      <c r="C33" s="31">
        <f>SUM(C8:C32)</f>
        <v>30098700.700000003</v>
      </c>
      <c r="D33" s="32">
        <f>C33/B33</f>
        <v>0.76100452177864297</v>
      </c>
      <c r="E33" s="31">
        <f>SUM(E8:E32)</f>
        <v>26512964.769999992</v>
      </c>
      <c r="F33" s="31">
        <f>SUM(F8:F32)</f>
        <v>27194176.239999995</v>
      </c>
      <c r="G33" s="31">
        <f>SUM(G8:G32)</f>
        <v>25442837.489999998</v>
      </c>
    </row>
    <row r="36" spans="1:7" x14ac:dyDescent="0.2">
      <c r="A36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33">
    <cfRule type="cellIs" dxfId="39" priority="1" operator="greaterThan">
      <formula>$B$3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5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88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43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466843.62</v>
      </c>
      <c r="C8" s="20">
        <v>368366.22</v>
      </c>
      <c r="D8" s="21">
        <v>0.78910000000000002</v>
      </c>
      <c r="E8" s="20">
        <v>323472.21999999997</v>
      </c>
      <c r="F8" s="20">
        <v>278272.11</v>
      </c>
      <c r="G8" s="22">
        <v>272875.13</v>
      </c>
    </row>
    <row r="9" spans="1:7" x14ac:dyDescent="0.2">
      <c r="A9" s="15" t="s">
        <v>10</v>
      </c>
      <c r="B9" s="16">
        <v>167865.79</v>
      </c>
      <c r="C9" s="16">
        <v>129317.16</v>
      </c>
      <c r="D9" s="17">
        <v>0.77039999999999997</v>
      </c>
      <c r="E9" s="16">
        <v>114690.09</v>
      </c>
      <c r="F9" s="16">
        <v>113054.56</v>
      </c>
      <c r="G9" s="18">
        <v>102426.86</v>
      </c>
    </row>
    <row r="10" spans="1:7" x14ac:dyDescent="0.2">
      <c r="A10" s="19" t="s">
        <v>11</v>
      </c>
      <c r="B10" s="20">
        <v>1500</v>
      </c>
      <c r="C10" s="20">
        <v>1073.78</v>
      </c>
      <c r="D10" s="21">
        <v>0.71589999999999998</v>
      </c>
      <c r="E10" s="20">
        <v>1079.3699999999999</v>
      </c>
      <c r="F10" s="20">
        <v>684.29</v>
      </c>
      <c r="G10" s="22">
        <v>1012.39</v>
      </c>
    </row>
    <row r="11" spans="1:7" x14ac:dyDescent="0.2">
      <c r="A11" s="15" t="s">
        <v>12</v>
      </c>
      <c r="B11" s="16">
        <v>49915</v>
      </c>
      <c r="C11" s="16">
        <v>38630.47</v>
      </c>
      <c r="D11" s="17">
        <v>0.77390000000000003</v>
      </c>
      <c r="E11" s="16">
        <v>45803.64</v>
      </c>
      <c r="F11" s="16">
        <v>25765.03</v>
      </c>
      <c r="G11" s="18">
        <v>39562.01</v>
      </c>
    </row>
    <row r="12" spans="1:7" x14ac:dyDescent="0.2">
      <c r="A12" s="19" t="s">
        <v>13</v>
      </c>
      <c r="B12" s="20">
        <v>5000</v>
      </c>
      <c r="C12" s="20">
        <v>4367.8100000000004</v>
      </c>
      <c r="D12" s="21">
        <v>0.87360000000000004</v>
      </c>
      <c r="E12" s="20">
        <v>4240.53</v>
      </c>
      <c r="F12" s="20">
        <v>2440.87</v>
      </c>
      <c r="G12" s="22">
        <v>1943.97</v>
      </c>
    </row>
    <row r="13" spans="1:7" x14ac:dyDescent="0.2">
      <c r="A13" s="15" t="s">
        <v>26</v>
      </c>
      <c r="B13" s="16">
        <v>1500</v>
      </c>
      <c r="C13" s="16">
        <v>197.64</v>
      </c>
      <c r="D13" s="17">
        <v>0.1318</v>
      </c>
      <c r="E13" s="16">
        <v>967.76</v>
      </c>
      <c r="F13" s="16">
        <v>545.26</v>
      </c>
      <c r="G13" s="18">
        <v>1940.36</v>
      </c>
    </row>
    <row r="14" spans="1:7" x14ac:dyDescent="0.2">
      <c r="A14" s="19" t="s">
        <v>14</v>
      </c>
      <c r="B14" s="20">
        <v>9400</v>
      </c>
      <c r="C14" s="20">
        <v>0</v>
      </c>
      <c r="D14" s="21">
        <v>0</v>
      </c>
      <c r="E14" s="20">
        <v>3225</v>
      </c>
      <c r="F14" s="20">
        <v>1800</v>
      </c>
      <c r="G14" s="22">
        <v>4649.95</v>
      </c>
    </row>
    <row r="15" spans="1:7" x14ac:dyDescent="0.2">
      <c r="A15" s="15" t="s">
        <v>15</v>
      </c>
      <c r="B15" s="16">
        <v>500</v>
      </c>
      <c r="C15" s="16">
        <v>305.67</v>
      </c>
      <c r="D15" s="17">
        <v>0.61129999999999995</v>
      </c>
      <c r="E15" s="16">
        <v>100</v>
      </c>
      <c r="F15" s="16">
        <v>197.95</v>
      </c>
      <c r="G15" s="18">
        <v>111.38</v>
      </c>
    </row>
    <row r="16" spans="1:7" x14ac:dyDescent="0.2">
      <c r="A16" s="19" t="s">
        <v>16</v>
      </c>
      <c r="B16" s="20">
        <v>8200</v>
      </c>
      <c r="C16" s="20">
        <v>2765.42</v>
      </c>
      <c r="D16" s="21">
        <v>0.3372</v>
      </c>
      <c r="E16" s="20">
        <v>5534.97</v>
      </c>
      <c r="F16" s="20">
        <v>542.34</v>
      </c>
      <c r="G16" s="22">
        <v>2269.73</v>
      </c>
    </row>
    <row r="17" spans="1:7" x14ac:dyDescent="0.2">
      <c r="A17" s="15" t="s">
        <v>17</v>
      </c>
      <c r="B17" s="16">
        <v>1080</v>
      </c>
      <c r="C17" s="16">
        <v>437.69</v>
      </c>
      <c r="D17" s="17">
        <v>0.40529999999999999</v>
      </c>
      <c r="E17" s="16">
        <v>969.64</v>
      </c>
      <c r="F17" s="16">
        <v>479.63</v>
      </c>
      <c r="G17" s="18">
        <v>780.21</v>
      </c>
    </row>
    <row r="18" spans="1:7" x14ac:dyDescent="0.2">
      <c r="A18" s="19" t="s">
        <v>18</v>
      </c>
      <c r="B18" s="20">
        <v>650</v>
      </c>
      <c r="C18" s="20">
        <v>1570</v>
      </c>
      <c r="D18" s="21">
        <v>2.4154</v>
      </c>
      <c r="E18" s="20">
        <v>325</v>
      </c>
      <c r="F18" s="20">
        <v>0</v>
      </c>
      <c r="G18" s="22">
        <v>0</v>
      </c>
    </row>
    <row r="19" spans="1:7" x14ac:dyDescent="0.2">
      <c r="A19" s="15" t="s">
        <v>19</v>
      </c>
      <c r="B19" s="16">
        <v>9450</v>
      </c>
      <c r="C19" s="16">
        <v>1890.79</v>
      </c>
      <c r="D19" s="17">
        <v>0.2001</v>
      </c>
      <c r="E19" s="16">
        <v>6993.27</v>
      </c>
      <c r="F19" s="16">
        <v>5722.44</v>
      </c>
      <c r="G19" s="18">
        <v>5275.05</v>
      </c>
    </row>
    <row r="20" spans="1:7" x14ac:dyDescent="0.2">
      <c r="A20" s="19" t="s">
        <v>20</v>
      </c>
      <c r="B20" s="20">
        <v>0</v>
      </c>
      <c r="C20" s="20">
        <v>0</v>
      </c>
      <c r="D20" s="21">
        <v>0</v>
      </c>
      <c r="E20" s="20">
        <v>0</v>
      </c>
      <c r="F20" s="20">
        <v>0</v>
      </c>
      <c r="G20" s="22">
        <v>0</v>
      </c>
    </row>
    <row r="21" spans="1:7" x14ac:dyDescent="0.2">
      <c r="A21" s="15" t="s">
        <v>21</v>
      </c>
      <c r="B21" s="16">
        <v>16000</v>
      </c>
      <c r="C21" s="16">
        <v>8796.4699999999993</v>
      </c>
      <c r="D21" s="17">
        <v>0.54979999999999996</v>
      </c>
      <c r="E21" s="16">
        <v>9404.0300000000007</v>
      </c>
      <c r="F21" s="16">
        <v>6632.72</v>
      </c>
      <c r="G21" s="18">
        <v>6501.11</v>
      </c>
    </row>
    <row r="22" spans="1:7" x14ac:dyDescent="0.2">
      <c r="A22" s="19" t="s">
        <v>35</v>
      </c>
      <c r="B22" s="20">
        <v>0</v>
      </c>
      <c r="C22" s="20">
        <v>0</v>
      </c>
      <c r="D22" s="21">
        <v>0</v>
      </c>
      <c r="E22" s="20">
        <v>0</v>
      </c>
      <c r="F22" s="20">
        <v>0</v>
      </c>
      <c r="G22" s="22">
        <v>0</v>
      </c>
    </row>
    <row r="23" spans="1:7" x14ac:dyDescent="0.2">
      <c r="A23" s="15" t="s">
        <v>22</v>
      </c>
      <c r="B23" s="16">
        <v>5000</v>
      </c>
      <c r="C23" s="16">
        <v>243.38</v>
      </c>
      <c r="D23" s="17">
        <v>4.87E-2</v>
      </c>
      <c r="E23" s="16">
        <v>3653.3</v>
      </c>
      <c r="F23" s="16">
        <v>640.86</v>
      </c>
      <c r="G23" s="18">
        <v>2007.25</v>
      </c>
    </row>
    <row r="24" spans="1:7" x14ac:dyDescent="0.2">
      <c r="A24" s="19" t="s">
        <v>36</v>
      </c>
      <c r="B24" s="20">
        <v>5000</v>
      </c>
      <c r="C24" s="20">
        <v>23.03</v>
      </c>
      <c r="D24" s="21">
        <v>4.5999999999999999E-3</v>
      </c>
      <c r="E24" s="20">
        <v>2095.4299999999998</v>
      </c>
      <c r="F24" s="20">
        <v>185.8</v>
      </c>
      <c r="G24" s="22">
        <v>296.73</v>
      </c>
    </row>
    <row r="25" spans="1:7" x14ac:dyDescent="0.2">
      <c r="A25" s="15" t="s">
        <v>23</v>
      </c>
      <c r="B25" s="16">
        <v>7300</v>
      </c>
      <c r="C25" s="16">
        <v>8390.01</v>
      </c>
      <c r="D25" s="17">
        <v>1.1493</v>
      </c>
      <c r="E25" s="16">
        <v>6131.8</v>
      </c>
      <c r="F25" s="16">
        <v>5392.39</v>
      </c>
      <c r="G25" s="18">
        <v>5332.85</v>
      </c>
    </row>
    <row r="26" spans="1:7" x14ac:dyDescent="0.2">
      <c r="A26" s="19" t="s">
        <v>37</v>
      </c>
      <c r="B26" s="20">
        <v>0</v>
      </c>
      <c r="C26" s="20">
        <v>0</v>
      </c>
      <c r="D26" s="21">
        <v>0</v>
      </c>
      <c r="E26" s="20">
        <v>0</v>
      </c>
      <c r="F26" s="20">
        <v>0</v>
      </c>
      <c r="G26" s="22">
        <v>0</v>
      </c>
    </row>
    <row r="27" spans="1:7" x14ac:dyDescent="0.2">
      <c r="A27" s="15" t="s">
        <v>38</v>
      </c>
      <c r="B27" s="16">
        <v>0</v>
      </c>
      <c r="C27" s="16">
        <v>0</v>
      </c>
      <c r="D27" s="17">
        <v>0</v>
      </c>
      <c r="E27" s="16">
        <v>0</v>
      </c>
      <c r="F27" s="16">
        <v>0</v>
      </c>
      <c r="G27" s="18">
        <v>0</v>
      </c>
    </row>
    <row r="28" spans="1:7" x14ac:dyDescent="0.2">
      <c r="A28" s="19" t="s">
        <v>32</v>
      </c>
      <c r="B28" s="20">
        <v>143061</v>
      </c>
      <c r="C28" s="20">
        <v>81153.81</v>
      </c>
      <c r="D28" s="21">
        <v>0.56730000000000003</v>
      </c>
      <c r="E28" s="20">
        <v>75798.73</v>
      </c>
      <c r="F28" s="20">
        <v>75774.02</v>
      </c>
      <c r="G28" s="22">
        <v>70391.23</v>
      </c>
    </row>
    <row r="29" spans="1:7" x14ac:dyDescent="0.2">
      <c r="A29" s="15" t="s">
        <v>24</v>
      </c>
      <c r="B29" s="16">
        <v>0</v>
      </c>
      <c r="C29" s="16">
        <v>525.46</v>
      </c>
      <c r="D29" s="17">
        <v>0</v>
      </c>
      <c r="E29" s="16">
        <v>525.6</v>
      </c>
      <c r="F29" s="16">
        <v>81.19</v>
      </c>
      <c r="G29" s="18">
        <v>-20.02</v>
      </c>
    </row>
    <row r="30" spans="1:7" x14ac:dyDescent="0.2">
      <c r="A30" s="19" t="s">
        <v>27</v>
      </c>
      <c r="B30" s="20">
        <v>10730.71</v>
      </c>
      <c r="C30" s="20">
        <v>8048.07</v>
      </c>
      <c r="D30" s="21">
        <v>0.75</v>
      </c>
      <c r="E30" s="20">
        <v>6919.65</v>
      </c>
      <c r="F30" s="20">
        <v>6784.47</v>
      </c>
      <c r="G30" s="22">
        <v>5258.25</v>
      </c>
    </row>
    <row r="31" spans="1:7" x14ac:dyDescent="0.2">
      <c r="A31" s="15" t="s">
        <v>48</v>
      </c>
      <c r="B31" s="16">
        <v>100000</v>
      </c>
      <c r="C31" s="16">
        <v>58005</v>
      </c>
      <c r="D31" s="17">
        <v>0.58009999999999995</v>
      </c>
      <c r="E31" s="16">
        <v>31923.56</v>
      </c>
      <c r="F31" s="16">
        <v>26561.53</v>
      </c>
      <c r="G31" s="18">
        <v>21092.23</v>
      </c>
    </row>
    <row r="32" spans="1:7" x14ac:dyDescent="0.2">
      <c r="A32" s="30" t="s">
        <v>43</v>
      </c>
      <c r="B32" s="31">
        <f>SUM(B8:B31)</f>
        <v>1008996.12</v>
      </c>
      <c r="C32" s="35">
        <f>SUM(C8:C31)</f>
        <v>714107.88</v>
      </c>
      <c r="D32" s="36">
        <f>+C32/B32</f>
        <v>0.70774095741815146</v>
      </c>
      <c r="E32" s="35">
        <f>SUM(E8:E31)</f>
        <v>643853.59000000008</v>
      </c>
      <c r="F32" s="35">
        <f>SUM(F8:F31)</f>
        <v>551557.46000000008</v>
      </c>
      <c r="G32" s="35">
        <f>SUM(G8:G31)</f>
        <v>543706.66999999993</v>
      </c>
    </row>
    <row r="35" spans="1:1" x14ac:dyDescent="0.2">
      <c r="A35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32">
    <cfRule type="cellIs" dxfId="21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FD88-00A4-4B28-990D-54143299AF28}">
  <sheetPr>
    <pageSetUpPr fitToPage="1"/>
  </sheetPr>
  <dimension ref="A1:G21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121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120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63716.9</v>
      </c>
      <c r="C8" s="20">
        <v>48759.23</v>
      </c>
      <c r="D8" s="21">
        <v>0.76519999999999999</v>
      </c>
      <c r="E8" s="20">
        <v>0</v>
      </c>
      <c r="F8" s="20">
        <v>0</v>
      </c>
      <c r="G8" s="22">
        <v>0</v>
      </c>
    </row>
    <row r="9" spans="1:7" x14ac:dyDescent="0.2">
      <c r="A9" s="15" t="s">
        <v>10</v>
      </c>
      <c r="B9" s="16">
        <v>25301.78</v>
      </c>
      <c r="C9" s="16">
        <v>17523.419999999998</v>
      </c>
      <c r="D9" s="17">
        <v>0.69259999999999999</v>
      </c>
      <c r="E9" s="16">
        <v>0</v>
      </c>
      <c r="F9" s="16">
        <v>0</v>
      </c>
      <c r="G9" s="18">
        <v>0</v>
      </c>
    </row>
    <row r="10" spans="1:7" x14ac:dyDescent="0.2">
      <c r="A10" s="19" t="s">
        <v>11</v>
      </c>
      <c r="B10" s="20">
        <v>250</v>
      </c>
      <c r="C10" s="20">
        <v>0</v>
      </c>
      <c r="D10" s="21">
        <v>0</v>
      </c>
      <c r="E10" s="20">
        <v>0</v>
      </c>
      <c r="F10" s="20">
        <v>0</v>
      </c>
      <c r="G10" s="22">
        <v>0</v>
      </c>
    </row>
    <row r="11" spans="1:7" x14ac:dyDescent="0.2">
      <c r="A11" s="15" t="s">
        <v>12</v>
      </c>
      <c r="B11" s="16">
        <v>3000</v>
      </c>
      <c r="C11" s="16">
        <v>111.72</v>
      </c>
      <c r="D11" s="17">
        <v>3.7199999999999997E-2</v>
      </c>
      <c r="E11" s="16">
        <v>0</v>
      </c>
      <c r="F11" s="16">
        <v>0</v>
      </c>
      <c r="G11" s="18">
        <v>0</v>
      </c>
    </row>
    <row r="12" spans="1:7" x14ac:dyDescent="0.2">
      <c r="A12" s="19" t="s">
        <v>14</v>
      </c>
      <c r="B12" s="20">
        <v>1523962.75</v>
      </c>
      <c r="C12" s="20">
        <v>1094277.57</v>
      </c>
      <c r="D12" s="21">
        <v>0.71799999999999997</v>
      </c>
      <c r="E12" s="20">
        <v>0</v>
      </c>
      <c r="F12" s="20">
        <v>0</v>
      </c>
      <c r="G12" s="22">
        <v>0</v>
      </c>
    </row>
    <row r="13" spans="1:7" x14ac:dyDescent="0.2">
      <c r="A13" s="15" t="s">
        <v>15</v>
      </c>
      <c r="B13" s="16">
        <v>8440</v>
      </c>
      <c r="C13" s="16">
        <v>4455</v>
      </c>
      <c r="D13" s="17">
        <v>0.52780000000000005</v>
      </c>
      <c r="E13" s="16">
        <v>0</v>
      </c>
      <c r="F13" s="16">
        <v>0</v>
      </c>
      <c r="G13" s="18">
        <v>0</v>
      </c>
    </row>
    <row r="14" spans="1:7" x14ac:dyDescent="0.2">
      <c r="A14" s="19" t="s">
        <v>16</v>
      </c>
      <c r="B14" s="20">
        <v>4000</v>
      </c>
      <c r="C14" s="20">
        <v>2515.13</v>
      </c>
      <c r="D14" s="21">
        <v>0.62880000000000003</v>
      </c>
      <c r="E14" s="20">
        <v>0</v>
      </c>
      <c r="F14" s="20">
        <v>0</v>
      </c>
      <c r="G14" s="22">
        <v>0</v>
      </c>
    </row>
    <row r="15" spans="1:7" x14ac:dyDescent="0.2">
      <c r="A15" s="15" t="s">
        <v>17</v>
      </c>
      <c r="B15" s="16">
        <v>225</v>
      </c>
      <c r="C15" s="16">
        <v>175</v>
      </c>
      <c r="D15" s="17">
        <v>0.77780000000000005</v>
      </c>
      <c r="E15" s="16">
        <v>0</v>
      </c>
      <c r="F15" s="16">
        <v>0</v>
      </c>
      <c r="G15" s="18">
        <v>0</v>
      </c>
    </row>
    <row r="16" spans="1:7" x14ac:dyDescent="0.2">
      <c r="A16" s="19" t="s">
        <v>18</v>
      </c>
      <c r="B16" s="20">
        <v>1000</v>
      </c>
      <c r="C16" s="20">
        <v>90</v>
      </c>
      <c r="D16" s="21">
        <v>0.09</v>
      </c>
      <c r="E16" s="20">
        <v>0</v>
      </c>
      <c r="F16" s="20">
        <v>0</v>
      </c>
      <c r="G16" s="22">
        <v>0</v>
      </c>
    </row>
    <row r="17" spans="1:7" x14ac:dyDescent="0.2">
      <c r="A17" s="15" t="s">
        <v>23</v>
      </c>
      <c r="B17" s="16">
        <v>0</v>
      </c>
      <c r="C17" s="16">
        <v>0</v>
      </c>
      <c r="D17" s="17">
        <v>0</v>
      </c>
      <c r="E17" s="16">
        <v>0</v>
      </c>
      <c r="F17" s="16">
        <v>0</v>
      </c>
      <c r="G17" s="18">
        <v>0</v>
      </c>
    </row>
    <row r="18" spans="1:7" x14ac:dyDescent="0.2">
      <c r="A18" s="30" t="s">
        <v>120</v>
      </c>
      <c r="B18" s="31">
        <f>SUM(B8:B17)</f>
        <v>1629896.43</v>
      </c>
      <c r="C18" s="35">
        <f>SUM(C8:C17)</f>
        <v>1167907.0699999998</v>
      </c>
      <c r="D18" s="36">
        <f>+C18/B18</f>
        <v>0.71655293459351888</v>
      </c>
      <c r="E18" s="35">
        <f>SUM(E8:E17)</f>
        <v>0</v>
      </c>
      <c r="F18" s="35">
        <f>SUM(F8:F17)</f>
        <v>0</v>
      </c>
      <c r="G18" s="35">
        <f>SUM(G8:G17)</f>
        <v>0</v>
      </c>
    </row>
    <row r="21" spans="1:7" x14ac:dyDescent="0.2">
      <c r="A21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18">
    <cfRule type="cellIs" dxfId="20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38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91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9" t="s">
        <v>58</v>
      </c>
      <c r="B7" s="35" t="s">
        <v>8</v>
      </c>
      <c r="C7" s="35" t="s">
        <v>8</v>
      </c>
      <c r="D7" s="36" t="s">
        <v>8</v>
      </c>
      <c r="E7" s="35" t="s">
        <v>8</v>
      </c>
      <c r="F7" s="35" t="s">
        <v>8</v>
      </c>
      <c r="G7" s="35" t="s">
        <v>8</v>
      </c>
    </row>
    <row r="8" spans="1:7" x14ac:dyDescent="0.2">
      <c r="A8" s="19" t="s">
        <v>9</v>
      </c>
      <c r="B8" s="20">
        <v>1128699.98</v>
      </c>
      <c r="C8" s="20">
        <v>792632.39</v>
      </c>
      <c r="D8" s="21">
        <v>0.70230000000000004</v>
      </c>
      <c r="E8" s="20">
        <v>789484.19</v>
      </c>
      <c r="F8" s="20">
        <v>723398.13</v>
      </c>
      <c r="G8" s="22">
        <v>697884.62</v>
      </c>
    </row>
    <row r="9" spans="1:7" x14ac:dyDescent="0.2">
      <c r="A9" s="15" t="s">
        <v>10</v>
      </c>
      <c r="B9" s="16">
        <v>590590.05000000005</v>
      </c>
      <c r="C9" s="16">
        <v>417379.13</v>
      </c>
      <c r="D9" s="17">
        <v>0.70669999999999999</v>
      </c>
      <c r="E9" s="16">
        <v>412240.88</v>
      </c>
      <c r="F9" s="16">
        <v>363036.88</v>
      </c>
      <c r="G9" s="18">
        <v>357696.37</v>
      </c>
    </row>
    <row r="10" spans="1:7" x14ac:dyDescent="0.2">
      <c r="A10" s="19" t="s">
        <v>11</v>
      </c>
      <c r="B10" s="20">
        <v>1200</v>
      </c>
      <c r="C10" s="20">
        <v>179.12</v>
      </c>
      <c r="D10" s="21">
        <v>0.14929999999999999</v>
      </c>
      <c r="E10" s="20">
        <v>787.54</v>
      </c>
      <c r="F10" s="20">
        <v>83.32</v>
      </c>
      <c r="G10" s="22">
        <v>273.8</v>
      </c>
    </row>
    <row r="11" spans="1:7" x14ac:dyDescent="0.2">
      <c r="A11" s="15" t="s">
        <v>12</v>
      </c>
      <c r="B11" s="16">
        <v>285100</v>
      </c>
      <c r="C11" s="16">
        <v>186327.01</v>
      </c>
      <c r="D11" s="17">
        <v>0.65349999999999997</v>
      </c>
      <c r="E11" s="16">
        <v>177585.37</v>
      </c>
      <c r="F11" s="16">
        <v>150394.91</v>
      </c>
      <c r="G11" s="18">
        <v>195625.36</v>
      </c>
    </row>
    <row r="12" spans="1:7" x14ac:dyDescent="0.2">
      <c r="A12" s="19" t="s">
        <v>13</v>
      </c>
      <c r="B12" s="20">
        <v>3500</v>
      </c>
      <c r="C12" s="20">
        <v>1853.13</v>
      </c>
      <c r="D12" s="21">
        <v>0.52949999999999997</v>
      </c>
      <c r="E12" s="20">
        <v>2285.0500000000002</v>
      </c>
      <c r="F12" s="20">
        <v>2490.7199999999998</v>
      </c>
      <c r="G12" s="22">
        <v>1928.34</v>
      </c>
    </row>
    <row r="13" spans="1:7" x14ac:dyDescent="0.2">
      <c r="A13" s="15" t="s">
        <v>26</v>
      </c>
      <c r="B13" s="16">
        <v>80000</v>
      </c>
      <c r="C13" s="16">
        <v>36723.72</v>
      </c>
      <c r="D13" s="17">
        <v>0.45900000000000002</v>
      </c>
      <c r="E13" s="16">
        <v>44631.76</v>
      </c>
      <c r="F13" s="16">
        <v>50353.3</v>
      </c>
      <c r="G13" s="18">
        <v>48209.45</v>
      </c>
    </row>
    <row r="14" spans="1:7" x14ac:dyDescent="0.2">
      <c r="A14" s="19" t="s">
        <v>14</v>
      </c>
      <c r="B14" s="20">
        <v>9500</v>
      </c>
      <c r="C14" s="20">
        <v>259.24</v>
      </c>
      <c r="D14" s="21">
        <v>2.7300000000000001E-2</v>
      </c>
      <c r="E14" s="20">
        <v>4403.87</v>
      </c>
      <c r="F14" s="20">
        <v>1932.7</v>
      </c>
      <c r="G14" s="22">
        <v>5256.98</v>
      </c>
    </row>
    <row r="15" spans="1:7" x14ac:dyDescent="0.2">
      <c r="A15" s="15" t="s">
        <v>15</v>
      </c>
      <c r="B15" s="16">
        <v>0</v>
      </c>
      <c r="C15" s="16">
        <v>0</v>
      </c>
      <c r="D15" s="17">
        <v>0</v>
      </c>
      <c r="E15" s="16">
        <v>331.8</v>
      </c>
      <c r="F15" s="16">
        <v>465.19</v>
      </c>
      <c r="G15" s="18">
        <v>442.28</v>
      </c>
    </row>
    <row r="16" spans="1:7" x14ac:dyDescent="0.2">
      <c r="A16" s="19" t="s">
        <v>16</v>
      </c>
      <c r="B16" s="20">
        <v>7000</v>
      </c>
      <c r="C16" s="20">
        <v>3134.15</v>
      </c>
      <c r="D16" s="21">
        <v>0.44769999999999999</v>
      </c>
      <c r="E16" s="20">
        <v>4694.6400000000003</v>
      </c>
      <c r="F16" s="20">
        <v>2628.77</v>
      </c>
      <c r="G16" s="22">
        <v>1842.05</v>
      </c>
    </row>
    <row r="17" spans="1:7" x14ac:dyDescent="0.2">
      <c r="A17" s="15" t="s">
        <v>17</v>
      </c>
      <c r="B17" s="16">
        <v>0</v>
      </c>
      <c r="C17" s="16">
        <v>310.67</v>
      </c>
      <c r="D17" s="17">
        <v>0</v>
      </c>
      <c r="E17" s="16">
        <v>199.34</v>
      </c>
      <c r="F17" s="16">
        <v>253.17</v>
      </c>
      <c r="G17" s="18">
        <v>0</v>
      </c>
    </row>
    <row r="18" spans="1:7" x14ac:dyDescent="0.2">
      <c r="A18" s="19" t="s">
        <v>18</v>
      </c>
      <c r="B18" s="20">
        <v>2500</v>
      </c>
      <c r="C18" s="20">
        <v>900</v>
      </c>
      <c r="D18" s="21">
        <v>0.36</v>
      </c>
      <c r="E18" s="20">
        <v>3126.66</v>
      </c>
      <c r="F18" s="20">
        <v>2790</v>
      </c>
      <c r="G18" s="22">
        <v>1887.16</v>
      </c>
    </row>
    <row r="19" spans="1:7" x14ac:dyDescent="0.2">
      <c r="A19" s="15" t="s">
        <v>19</v>
      </c>
      <c r="B19" s="16">
        <v>2000</v>
      </c>
      <c r="C19" s="16">
        <v>598.41</v>
      </c>
      <c r="D19" s="17">
        <v>0.29920000000000002</v>
      </c>
      <c r="E19" s="16">
        <v>721.29</v>
      </c>
      <c r="F19" s="16">
        <v>575.48</v>
      </c>
      <c r="G19" s="18">
        <v>138.66999999999999</v>
      </c>
    </row>
    <row r="20" spans="1:7" x14ac:dyDescent="0.2">
      <c r="A20" s="19" t="s">
        <v>20</v>
      </c>
      <c r="B20" s="20">
        <v>3500</v>
      </c>
      <c r="C20" s="20">
        <v>543.48</v>
      </c>
      <c r="D20" s="21">
        <v>0.15529999999999999</v>
      </c>
      <c r="E20" s="20">
        <v>0</v>
      </c>
      <c r="F20" s="20">
        <v>16.989999999999998</v>
      </c>
      <c r="G20" s="22">
        <v>0</v>
      </c>
    </row>
    <row r="21" spans="1:7" x14ac:dyDescent="0.2">
      <c r="A21" s="15" t="s">
        <v>21</v>
      </c>
      <c r="B21" s="16">
        <v>19000</v>
      </c>
      <c r="C21" s="16">
        <v>10459.58</v>
      </c>
      <c r="D21" s="17">
        <v>0.55049999999999999</v>
      </c>
      <c r="E21" s="16">
        <v>11162.01</v>
      </c>
      <c r="F21" s="16">
        <v>14605.97</v>
      </c>
      <c r="G21" s="18">
        <v>9572.75</v>
      </c>
    </row>
    <row r="22" spans="1:7" x14ac:dyDescent="0.2">
      <c r="A22" s="19" t="s">
        <v>35</v>
      </c>
      <c r="B22" s="20">
        <v>2100</v>
      </c>
      <c r="C22" s="20">
        <v>1650</v>
      </c>
      <c r="D22" s="21">
        <v>0.78569999999999995</v>
      </c>
      <c r="E22" s="20">
        <v>0</v>
      </c>
      <c r="F22" s="20">
        <v>7717</v>
      </c>
      <c r="G22" s="22">
        <v>474.75</v>
      </c>
    </row>
    <row r="23" spans="1:7" x14ac:dyDescent="0.2">
      <c r="A23" s="15" t="s">
        <v>22</v>
      </c>
      <c r="B23" s="16">
        <v>54000</v>
      </c>
      <c r="C23" s="16">
        <v>39129.449999999997</v>
      </c>
      <c r="D23" s="17">
        <v>0.72460000000000002</v>
      </c>
      <c r="E23" s="16">
        <v>33064.120000000003</v>
      </c>
      <c r="F23" s="16">
        <v>42238.82</v>
      </c>
      <c r="G23" s="18">
        <v>24246.19</v>
      </c>
    </row>
    <row r="24" spans="1:7" x14ac:dyDescent="0.2">
      <c r="A24" s="19" t="s">
        <v>36</v>
      </c>
      <c r="B24" s="20">
        <v>115000</v>
      </c>
      <c r="C24" s="20">
        <v>53851.199999999997</v>
      </c>
      <c r="D24" s="21">
        <v>0.46829999999999999</v>
      </c>
      <c r="E24" s="20">
        <v>110555.22</v>
      </c>
      <c r="F24" s="20">
        <v>86041.53</v>
      </c>
      <c r="G24" s="22">
        <v>91387.44</v>
      </c>
    </row>
    <row r="25" spans="1:7" x14ac:dyDescent="0.2">
      <c r="A25" s="15" t="s">
        <v>23</v>
      </c>
      <c r="B25" s="16">
        <v>0</v>
      </c>
      <c r="C25" s="16">
        <v>0</v>
      </c>
      <c r="D25" s="17">
        <v>0</v>
      </c>
      <c r="E25" s="16">
        <v>0</v>
      </c>
      <c r="F25" s="16">
        <v>0</v>
      </c>
      <c r="G25" s="18">
        <v>0</v>
      </c>
    </row>
    <row r="26" spans="1:7" x14ac:dyDescent="0.2">
      <c r="A26" s="19" t="s">
        <v>37</v>
      </c>
      <c r="B26" s="20">
        <v>0</v>
      </c>
      <c r="C26" s="20">
        <v>0</v>
      </c>
      <c r="D26" s="21">
        <v>0</v>
      </c>
      <c r="E26" s="20">
        <v>0</v>
      </c>
      <c r="F26" s="20">
        <v>0</v>
      </c>
      <c r="G26" s="22">
        <v>0</v>
      </c>
    </row>
    <row r="27" spans="1:7" x14ac:dyDescent="0.2">
      <c r="A27" s="15" t="s">
        <v>38</v>
      </c>
      <c r="B27" s="16">
        <v>0</v>
      </c>
      <c r="C27" s="16">
        <v>0</v>
      </c>
      <c r="D27" s="17">
        <v>0</v>
      </c>
      <c r="E27" s="16">
        <v>0</v>
      </c>
      <c r="F27" s="16">
        <v>0</v>
      </c>
      <c r="G27" s="18">
        <v>0</v>
      </c>
    </row>
    <row r="28" spans="1:7" x14ac:dyDescent="0.2">
      <c r="A28" s="19" t="s">
        <v>32</v>
      </c>
      <c r="B28" s="20">
        <v>0</v>
      </c>
      <c r="C28" s="20">
        <v>0</v>
      </c>
      <c r="D28" s="21">
        <v>0</v>
      </c>
      <c r="E28" s="20">
        <v>0</v>
      </c>
      <c r="F28" s="20">
        <v>0</v>
      </c>
      <c r="G28" s="22">
        <v>0</v>
      </c>
    </row>
    <row r="29" spans="1:7" x14ac:dyDescent="0.2">
      <c r="A29" s="15" t="s">
        <v>24</v>
      </c>
      <c r="B29" s="16">
        <v>0</v>
      </c>
      <c r="C29" s="16">
        <v>0</v>
      </c>
      <c r="D29" s="17">
        <v>0</v>
      </c>
      <c r="E29" s="16">
        <v>0</v>
      </c>
      <c r="F29" s="16">
        <v>748.9</v>
      </c>
      <c r="G29" s="18">
        <v>277.86</v>
      </c>
    </row>
    <row r="30" spans="1:7" x14ac:dyDescent="0.2">
      <c r="A30" s="19" t="s">
        <v>45</v>
      </c>
      <c r="B30" s="20">
        <v>0</v>
      </c>
      <c r="C30" s="20">
        <v>0</v>
      </c>
      <c r="D30" s="21">
        <v>0</v>
      </c>
      <c r="E30" s="20">
        <v>0</v>
      </c>
      <c r="F30" s="20">
        <v>0</v>
      </c>
      <c r="G30" s="22">
        <v>0</v>
      </c>
    </row>
    <row r="31" spans="1:7" x14ac:dyDescent="0.2">
      <c r="A31" s="15" t="s">
        <v>46</v>
      </c>
      <c r="B31" s="16">
        <v>0</v>
      </c>
      <c r="C31" s="16">
        <v>0</v>
      </c>
      <c r="D31" s="17">
        <v>0</v>
      </c>
      <c r="E31" s="16">
        <v>0</v>
      </c>
      <c r="F31" s="16">
        <v>0</v>
      </c>
      <c r="G31" s="18">
        <v>0</v>
      </c>
    </row>
    <row r="32" spans="1:7" x14ac:dyDescent="0.2">
      <c r="A32" s="19" t="s">
        <v>27</v>
      </c>
      <c r="B32" s="20">
        <v>131442.88</v>
      </c>
      <c r="C32" s="20">
        <v>98582.13</v>
      </c>
      <c r="D32" s="21">
        <v>0.75</v>
      </c>
      <c r="E32" s="20">
        <v>84760.92</v>
      </c>
      <c r="F32" s="20">
        <v>83104.83</v>
      </c>
      <c r="G32" s="22">
        <v>64409.49</v>
      </c>
    </row>
    <row r="33" spans="1:7" x14ac:dyDescent="0.2">
      <c r="A33" s="15" t="s">
        <v>48</v>
      </c>
      <c r="B33" s="16">
        <v>12573086</v>
      </c>
      <c r="C33" s="16">
        <v>3656055.11</v>
      </c>
      <c r="D33" s="17">
        <v>0.2908</v>
      </c>
      <c r="E33" s="16">
        <v>1201801.81</v>
      </c>
      <c r="F33" s="16">
        <v>636273.46</v>
      </c>
      <c r="G33" s="18">
        <v>770946.32</v>
      </c>
    </row>
    <row r="34" spans="1:7" x14ac:dyDescent="0.2">
      <c r="A34" s="19" t="s">
        <v>49</v>
      </c>
      <c r="B34" s="20">
        <v>404659.42</v>
      </c>
      <c r="C34" s="20">
        <v>303494.58</v>
      </c>
      <c r="D34" s="21">
        <v>0.75</v>
      </c>
      <c r="E34" s="20">
        <v>294898.5</v>
      </c>
      <c r="F34" s="20">
        <v>285271.11</v>
      </c>
      <c r="G34" s="22">
        <v>255958.02</v>
      </c>
    </row>
    <row r="35" spans="1:7" x14ac:dyDescent="0.2">
      <c r="A35" s="30" t="s">
        <v>58</v>
      </c>
      <c r="B35" s="31">
        <f>SUM(B8:B34)</f>
        <v>15412878.33</v>
      </c>
      <c r="C35" s="31">
        <f>SUM(C8:C34)</f>
        <v>5604062.5</v>
      </c>
      <c r="D35" s="32">
        <f>+C35/B35</f>
        <v>0.3635961032075441</v>
      </c>
      <c r="E35" s="31">
        <f>SUM(E8:E34)</f>
        <v>3176734.97</v>
      </c>
      <c r="F35" s="31">
        <f>SUM(F8:F34)</f>
        <v>2454421.1799999997</v>
      </c>
      <c r="G35" s="31">
        <f>SUM(G8:G34)</f>
        <v>2528457.9</v>
      </c>
    </row>
    <row r="38" spans="1:7" x14ac:dyDescent="0.2">
      <c r="A38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35">
    <cfRule type="cellIs" dxfId="19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16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92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59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21</v>
      </c>
      <c r="B8" s="20">
        <v>325000</v>
      </c>
      <c r="C8" s="20">
        <v>242774.55</v>
      </c>
      <c r="D8" s="21">
        <v>0.747</v>
      </c>
      <c r="E8" s="20">
        <v>212425.58</v>
      </c>
      <c r="F8" s="20">
        <v>182805.25</v>
      </c>
      <c r="G8" s="22">
        <v>198869.32</v>
      </c>
    </row>
    <row r="9" spans="1:7" x14ac:dyDescent="0.2">
      <c r="A9" s="15" t="s">
        <v>22</v>
      </c>
      <c r="B9" s="16">
        <v>60000</v>
      </c>
      <c r="C9" s="16">
        <v>40676.620000000003</v>
      </c>
      <c r="D9" s="17">
        <v>0.67789999999999995</v>
      </c>
      <c r="E9" s="16">
        <v>4825.01</v>
      </c>
      <c r="F9" s="16">
        <v>21276.23</v>
      </c>
      <c r="G9" s="18">
        <v>5894.37</v>
      </c>
    </row>
    <row r="10" spans="1:7" x14ac:dyDescent="0.2">
      <c r="A10" s="19" t="s">
        <v>23</v>
      </c>
      <c r="B10" s="20">
        <v>30000</v>
      </c>
      <c r="C10" s="20">
        <v>25562.49</v>
      </c>
      <c r="D10" s="21">
        <v>0.85209999999999997</v>
      </c>
      <c r="E10" s="20">
        <v>21176.25</v>
      </c>
      <c r="F10" s="20">
        <v>20431.25</v>
      </c>
      <c r="G10" s="22">
        <v>8529.7999999999993</v>
      </c>
    </row>
    <row r="11" spans="1:7" x14ac:dyDescent="0.2">
      <c r="A11" s="15" t="s">
        <v>48</v>
      </c>
      <c r="B11" s="16">
        <v>70000</v>
      </c>
      <c r="C11" s="16">
        <v>118115</v>
      </c>
      <c r="D11" s="17">
        <v>1.6874</v>
      </c>
      <c r="E11" s="16">
        <v>157624.5</v>
      </c>
      <c r="F11" s="16">
        <v>54900.51</v>
      </c>
      <c r="G11" s="18">
        <v>81477</v>
      </c>
    </row>
    <row r="12" spans="1:7" x14ac:dyDescent="0.2">
      <c r="A12" s="19" t="s">
        <v>49</v>
      </c>
      <c r="B12" s="20">
        <v>29660.87</v>
      </c>
      <c r="C12" s="20">
        <v>22245.66</v>
      </c>
      <c r="D12" s="21">
        <v>0.75</v>
      </c>
      <c r="E12" s="20">
        <v>21753.99</v>
      </c>
      <c r="F12" s="20">
        <v>21110.13</v>
      </c>
      <c r="G12" s="22">
        <v>18821.43</v>
      </c>
    </row>
    <row r="13" spans="1:7" x14ac:dyDescent="0.2">
      <c r="A13" s="30" t="s">
        <v>59</v>
      </c>
      <c r="B13" s="31">
        <f>SUM(B8:B12)</f>
        <v>514660.87</v>
      </c>
      <c r="C13" s="31">
        <f>SUM(C8:C12)</f>
        <v>449374.31999999995</v>
      </c>
      <c r="D13" s="32">
        <f>+C13/B13</f>
        <v>0.87314646633228588</v>
      </c>
      <c r="E13" s="31">
        <f>SUM(E8:E12)</f>
        <v>417805.32999999996</v>
      </c>
      <c r="F13" s="31">
        <f>SUM(F8:F12)</f>
        <v>300523.37</v>
      </c>
      <c r="G13" s="31">
        <f>SUM(G8:G12)</f>
        <v>313591.92</v>
      </c>
    </row>
    <row r="16" spans="1:7" x14ac:dyDescent="0.2">
      <c r="A16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13">
    <cfRule type="cellIs" dxfId="18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86B54-49DF-4EAC-B262-EBED06831F59}">
  <sheetPr>
    <pageSetUpPr fitToPage="1"/>
  </sheetPr>
  <dimension ref="A1:G2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122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119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1184357.18</v>
      </c>
      <c r="C8" s="20">
        <v>917916.93</v>
      </c>
      <c r="D8" s="21">
        <v>0.77500000000000002</v>
      </c>
      <c r="E8" s="20">
        <v>0.38</v>
      </c>
      <c r="F8" s="20">
        <v>0</v>
      </c>
      <c r="G8" s="22">
        <v>0</v>
      </c>
    </row>
    <row r="9" spans="1:7" x14ac:dyDescent="0.2">
      <c r="A9" s="15" t="s">
        <v>10</v>
      </c>
      <c r="B9" s="16">
        <v>549298.06000000006</v>
      </c>
      <c r="C9" s="16">
        <v>354049.52</v>
      </c>
      <c r="D9" s="17">
        <v>0.64449999999999996</v>
      </c>
      <c r="E9" s="16">
        <v>0</v>
      </c>
      <c r="F9" s="16">
        <v>0</v>
      </c>
      <c r="G9" s="18">
        <v>0</v>
      </c>
    </row>
    <row r="10" spans="1:7" x14ac:dyDescent="0.2">
      <c r="A10" s="19" t="s">
        <v>11</v>
      </c>
      <c r="B10" s="20">
        <v>14000</v>
      </c>
      <c r="C10" s="20">
        <v>8232.75</v>
      </c>
      <c r="D10" s="21">
        <v>0.58809999999999996</v>
      </c>
      <c r="E10" s="20">
        <v>0</v>
      </c>
      <c r="F10" s="20">
        <v>0</v>
      </c>
      <c r="G10" s="22">
        <v>0</v>
      </c>
    </row>
    <row r="11" spans="1:7" x14ac:dyDescent="0.2">
      <c r="A11" s="15" t="s">
        <v>12</v>
      </c>
      <c r="B11" s="16">
        <v>277700</v>
      </c>
      <c r="C11" s="16">
        <v>160966.17000000001</v>
      </c>
      <c r="D11" s="17">
        <v>0.5796</v>
      </c>
      <c r="E11" s="16">
        <v>0</v>
      </c>
      <c r="F11" s="16">
        <v>0</v>
      </c>
      <c r="G11" s="18">
        <v>0</v>
      </c>
    </row>
    <row r="12" spans="1:7" x14ac:dyDescent="0.2">
      <c r="A12" s="19" t="s">
        <v>13</v>
      </c>
      <c r="B12" s="20">
        <v>0</v>
      </c>
      <c r="C12" s="20">
        <v>157.44</v>
      </c>
      <c r="D12" s="21">
        <v>0</v>
      </c>
      <c r="E12" s="20">
        <v>0</v>
      </c>
      <c r="F12" s="20">
        <v>0</v>
      </c>
      <c r="G12" s="22">
        <v>0</v>
      </c>
    </row>
    <row r="13" spans="1:7" x14ac:dyDescent="0.2">
      <c r="A13" s="15" t="s">
        <v>26</v>
      </c>
      <c r="B13" s="16">
        <v>1600</v>
      </c>
      <c r="C13" s="16">
        <v>1290.6500000000001</v>
      </c>
      <c r="D13" s="17">
        <v>0.80669999999999997</v>
      </c>
      <c r="E13" s="16">
        <v>0</v>
      </c>
      <c r="F13" s="16">
        <v>0</v>
      </c>
      <c r="G13" s="18">
        <v>0</v>
      </c>
    </row>
    <row r="14" spans="1:7" x14ac:dyDescent="0.2">
      <c r="A14" s="19" t="s">
        <v>14</v>
      </c>
      <c r="B14" s="20">
        <v>109009</v>
      </c>
      <c r="C14" s="20">
        <v>63746.41</v>
      </c>
      <c r="D14" s="21">
        <v>0.58479999999999999</v>
      </c>
      <c r="E14" s="20">
        <v>0</v>
      </c>
      <c r="F14" s="20">
        <v>0</v>
      </c>
      <c r="G14" s="22">
        <v>0</v>
      </c>
    </row>
    <row r="15" spans="1:7" x14ac:dyDescent="0.2">
      <c r="A15" s="15" t="s">
        <v>16</v>
      </c>
      <c r="B15" s="16">
        <v>5700</v>
      </c>
      <c r="C15" s="16">
        <v>1393.15</v>
      </c>
      <c r="D15" s="17">
        <v>0.24440000000000001</v>
      </c>
      <c r="E15" s="16">
        <v>0</v>
      </c>
      <c r="F15" s="16">
        <v>0</v>
      </c>
      <c r="G15" s="18">
        <v>0</v>
      </c>
    </row>
    <row r="16" spans="1:7" x14ac:dyDescent="0.2">
      <c r="A16" s="19" t="s">
        <v>17</v>
      </c>
      <c r="B16" s="20">
        <v>5000</v>
      </c>
      <c r="C16" s="20">
        <v>1456</v>
      </c>
      <c r="D16" s="21">
        <v>0.29120000000000001</v>
      </c>
      <c r="E16" s="20">
        <v>0</v>
      </c>
      <c r="F16" s="20">
        <v>0</v>
      </c>
      <c r="G16" s="22">
        <v>0</v>
      </c>
    </row>
    <row r="17" spans="1:7" x14ac:dyDescent="0.2">
      <c r="A17" s="15" t="s">
        <v>18</v>
      </c>
      <c r="B17" s="16">
        <v>3700</v>
      </c>
      <c r="C17" s="16">
        <v>145</v>
      </c>
      <c r="D17" s="17">
        <v>3.9199999999999999E-2</v>
      </c>
      <c r="E17" s="16">
        <v>0</v>
      </c>
      <c r="F17" s="16">
        <v>0</v>
      </c>
      <c r="G17" s="18">
        <v>0</v>
      </c>
    </row>
    <row r="18" spans="1:7" x14ac:dyDescent="0.2">
      <c r="A18" s="19" t="s">
        <v>19</v>
      </c>
      <c r="B18" s="20">
        <v>5000</v>
      </c>
      <c r="C18" s="20">
        <v>4382.95</v>
      </c>
      <c r="D18" s="21">
        <v>0.87660000000000005</v>
      </c>
      <c r="E18" s="20">
        <v>0</v>
      </c>
      <c r="F18" s="20">
        <v>0</v>
      </c>
      <c r="G18" s="22">
        <v>0</v>
      </c>
    </row>
    <row r="19" spans="1:7" x14ac:dyDescent="0.2">
      <c r="A19" s="15" t="s">
        <v>20</v>
      </c>
      <c r="B19" s="16">
        <v>7530</v>
      </c>
      <c r="C19" s="16">
        <v>5414.39</v>
      </c>
      <c r="D19" s="17">
        <v>0.71899999999999997</v>
      </c>
      <c r="E19" s="16">
        <v>0</v>
      </c>
      <c r="F19" s="16">
        <v>0</v>
      </c>
      <c r="G19" s="18">
        <v>0</v>
      </c>
    </row>
    <row r="20" spans="1:7" x14ac:dyDescent="0.2">
      <c r="A20" s="19" t="s">
        <v>21</v>
      </c>
      <c r="B20" s="20">
        <v>45500</v>
      </c>
      <c r="C20" s="20">
        <v>30696.15</v>
      </c>
      <c r="D20" s="21">
        <v>0.67459999999999998</v>
      </c>
      <c r="E20" s="20">
        <v>0</v>
      </c>
      <c r="F20" s="20">
        <v>0</v>
      </c>
      <c r="G20" s="22">
        <v>0</v>
      </c>
    </row>
    <row r="21" spans="1:7" x14ac:dyDescent="0.2">
      <c r="A21" s="15" t="s">
        <v>22</v>
      </c>
      <c r="B21" s="16">
        <v>34800</v>
      </c>
      <c r="C21" s="16">
        <v>21824.5</v>
      </c>
      <c r="D21" s="17">
        <v>0.62709999999999999</v>
      </c>
      <c r="E21" s="16">
        <v>0</v>
      </c>
      <c r="F21" s="16">
        <v>0</v>
      </c>
      <c r="G21" s="18">
        <v>0</v>
      </c>
    </row>
    <row r="22" spans="1:7" x14ac:dyDescent="0.2">
      <c r="A22" s="19" t="s">
        <v>23</v>
      </c>
      <c r="B22" s="20">
        <v>30400</v>
      </c>
      <c r="C22" s="20">
        <v>16655.400000000001</v>
      </c>
      <c r="D22" s="21">
        <v>0.54790000000000005</v>
      </c>
      <c r="E22" s="20">
        <v>0</v>
      </c>
      <c r="F22" s="20">
        <v>0</v>
      </c>
      <c r="G22" s="22">
        <v>0</v>
      </c>
    </row>
    <row r="23" spans="1:7" x14ac:dyDescent="0.2">
      <c r="A23" s="15" t="s">
        <v>24</v>
      </c>
      <c r="B23" s="16">
        <v>700</v>
      </c>
      <c r="C23" s="16">
        <v>922.83</v>
      </c>
      <c r="D23" s="17">
        <v>1.3183</v>
      </c>
      <c r="E23" s="16">
        <v>1369230.85</v>
      </c>
      <c r="F23" s="16">
        <v>1478000</v>
      </c>
      <c r="G23" s="18">
        <v>1289734.8</v>
      </c>
    </row>
    <row r="24" spans="1:7" x14ac:dyDescent="0.2">
      <c r="A24" s="19" t="s">
        <v>48</v>
      </c>
      <c r="B24" s="20">
        <v>146000</v>
      </c>
      <c r="C24" s="20">
        <v>24750</v>
      </c>
      <c r="D24" s="21">
        <v>0.16950000000000001</v>
      </c>
      <c r="E24" s="20">
        <v>186969.15</v>
      </c>
      <c r="F24" s="20">
        <v>0</v>
      </c>
      <c r="G24" s="22">
        <v>40265.199999999997</v>
      </c>
    </row>
    <row r="25" spans="1:7" x14ac:dyDescent="0.2">
      <c r="A25" s="15" t="s">
        <v>49</v>
      </c>
      <c r="B25" s="16">
        <v>0</v>
      </c>
      <c r="C25" s="16">
        <v>0</v>
      </c>
      <c r="D25" s="17">
        <v>0</v>
      </c>
      <c r="E25" s="16">
        <v>0</v>
      </c>
      <c r="F25" s="16">
        <v>0</v>
      </c>
      <c r="G25" s="18">
        <v>0</v>
      </c>
    </row>
    <row r="26" spans="1:7" x14ac:dyDescent="0.2">
      <c r="A26" s="30" t="s">
        <v>119</v>
      </c>
      <c r="B26" s="31">
        <f>SUM(B8:B25)</f>
        <v>2420294.2400000002</v>
      </c>
      <c r="C26" s="31">
        <f>SUM(C8:C25)</f>
        <v>1614000.2399999995</v>
      </c>
      <c r="D26" s="32">
        <f>+C26/B26</f>
        <v>0.66686116643404458</v>
      </c>
      <c r="E26" s="31">
        <f>SUM(E8:E25)</f>
        <v>1556200.38</v>
      </c>
      <c r="F26" s="31">
        <f>SUM(F8:F25)</f>
        <v>1478000</v>
      </c>
      <c r="G26" s="31">
        <f>SUM(G8:G25)</f>
        <v>1330000</v>
      </c>
    </row>
    <row r="29" spans="1:7" x14ac:dyDescent="0.2">
      <c r="A29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6">
    <cfRule type="cellIs" dxfId="17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G34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69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60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692542.36</v>
      </c>
      <c r="C8" s="20">
        <v>472281.56</v>
      </c>
      <c r="D8" s="21">
        <v>0.68200000000000005</v>
      </c>
      <c r="E8" s="20">
        <v>487004.05</v>
      </c>
      <c r="F8" s="20">
        <v>447471.39</v>
      </c>
      <c r="G8" s="22">
        <v>433799.29</v>
      </c>
    </row>
    <row r="9" spans="1:7" x14ac:dyDescent="0.2">
      <c r="A9" s="15" t="s">
        <v>10</v>
      </c>
      <c r="B9" s="16">
        <v>321434</v>
      </c>
      <c r="C9" s="16">
        <v>229970.97</v>
      </c>
      <c r="D9" s="17">
        <v>0.71550000000000002</v>
      </c>
      <c r="E9" s="16">
        <v>210786.02</v>
      </c>
      <c r="F9" s="16">
        <v>191997.45</v>
      </c>
      <c r="G9" s="18">
        <v>189148.71</v>
      </c>
    </row>
    <row r="10" spans="1:7" x14ac:dyDescent="0.2">
      <c r="A10" s="19" t="s">
        <v>11</v>
      </c>
      <c r="B10" s="20">
        <v>3500</v>
      </c>
      <c r="C10" s="20">
        <v>4332.7299999999996</v>
      </c>
      <c r="D10" s="21">
        <v>1.2379</v>
      </c>
      <c r="E10" s="20">
        <v>1630.71</v>
      </c>
      <c r="F10" s="20">
        <v>211.34</v>
      </c>
      <c r="G10" s="22">
        <v>585.5</v>
      </c>
    </row>
    <row r="11" spans="1:7" x14ac:dyDescent="0.2">
      <c r="A11" s="15" t="s">
        <v>12</v>
      </c>
      <c r="B11" s="16">
        <v>100900</v>
      </c>
      <c r="C11" s="16">
        <v>41000.85</v>
      </c>
      <c r="D11" s="17">
        <v>0.40639999999999998</v>
      </c>
      <c r="E11" s="16">
        <v>35536.15</v>
      </c>
      <c r="F11" s="16">
        <v>38136.480000000003</v>
      </c>
      <c r="G11" s="18">
        <v>32309.88</v>
      </c>
    </row>
    <row r="12" spans="1:7" x14ac:dyDescent="0.2">
      <c r="A12" s="19" t="s">
        <v>13</v>
      </c>
      <c r="B12" s="20">
        <v>900</v>
      </c>
      <c r="C12" s="20">
        <v>575.96</v>
      </c>
      <c r="D12" s="21">
        <v>0.64</v>
      </c>
      <c r="E12" s="20">
        <v>459.49</v>
      </c>
      <c r="F12" s="20">
        <v>969.46</v>
      </c>
      <c r="G12" s="22">
        <v>455.1</v>
      </c>
    </row>
    <row r="13" spans="1:7" x14ac:dyDescent="0.2">
      <c r="A13" s="15" t="s">
        <v>26</v>
      </c>
      <c r="B13" s="16">
        <v>35000</v>
      </c>
      <c r="C13" s="16">
        <v>18986.28</v>
      </c>
      <c r="D13" s="17">
        <v>0.54249999999999998</v>
      </c>
      <c r="E13" s="16">
        <v>24950.99</v>
      </c>
      <c r="F13" s="16">
        <v>26019.3</v>
      </c>
      <c r="G13" s="18">
        <v>28574.32</v>
      </c>
    </row>
    <row r="14" spans="1:7" x14ac:dyDescent="0.2">
      <c r="A14" s="19" t="s">
        <v>14</v>
      </c>
      <c r="B14" s="20">
        <v>23000</v>
      </c>
      <c r="C14" s="20">
        <v>9134</v>
      </c>
      <c r="D14" s="21">
        <v>0.39710000000000001</v>
      </c>
      <c r="E14" s="20">
        <v>5075.29</v>
      </c>
      <c r="F14" s="20">
        <v>30990.02</v>
      </c>
      <c r="G14" s="22">
        <v>22119.43</v>
      </c>
    </row>
    <row r="15" spans="1:7" x14ac:dyDescent="0.2">
      <c r="A15" s="15" t="s">
        <v>15</v>
      </c>
      <c r="B15" s="16">
        <v>18750</v>
      </c>
      <c r="C15" s="16">
        <v>15307.88</v>
      </c>
      <c r="D15" s="17">
        <v>0.81640000000000001</v>
      </c>
      <c r="E15" s="16">
        <v>14034.37</v>
      </c>
      <c r="F15" s="16">
        <v>3682.5</v>
      </c>
      <c r="G15" s="18">
        <v>5043</v>
      </c>
    </row>
    <row r="16" spans="1:7" x14ac:dyDescent="0.2">
      <c r="A16" s="19" t="s">
        <v>16</v>
      </c>
      <c r="B16" s="20">
        <v>7600</v>
      </c>
      <c r="C16" s="20">
        <v>3875.25</v>
      </c>
      <c r="D16" s="21">
        <v>0.50990000000000002</v>
      </c>
      <c r="E16" s="20">
        <v>3504.86</v>
      </c>
      <c r="F16" s="20">
        <v>2283.87</v>
      </c>
      <c r="G16" s="22">
        <v>3311.82</v>
      </c>
    </row>
    <row r="17" spans="1:7" x14ac:dyDescent="0.2">
      <c r="A17" s="15" t="s">
        <v>17</v>
      </c>
      <c r="B17" s="16">
        <v>2103</v>
      </c>
      <c r="C17" s="16">
        <v>1782.14</v>
      </c>
      <c r="D17" s="17">
        <v>0.84740000000000004</v>
      </c>
      <c r="E17" s="16">
        <v>1487.14</v>
      </c>
      <c r="F17" s="16">
        <v>1003.14</v>
      </c>
      <c r="G17" s="18">
        <v>1002.14</v>
      </c>
    </row>
    <row r="18" spans="1:7" x14ac:dyDescent="0.2">
      <c r="A18" s="19" t="s">
        <v>18</v>
      </c>
      <c r="B18" s="20">
        <v>31280</v>
      </c>
      <c r="C18" s="20">
        <v>21170</v>
      </c>
      <c r="D18" s="21">
        <v>0.67679999999999996</v>
      </c>
      <c r="E18" s="20">
        <v>3165</v>
      </c>
      <c r="F18" s="20">
        <v>1320</v>
      </c>
      <c r="G18" s="22">
        <v>21688.77</v>
      </c>
    </row>
    <row r="19" spans="1:7" x14ac:dyDescent="0.2">
      <c r="A19" s="15" t="s">
        <v>19</v>
      </c>
      <c r="B19" s="16">
        <v>14000</v>
      </c>
      <c r="C19" s="16">
        <v>9456.56</v>
      </c>
      <c r="D19" s="17">
        <v>0.67549999999999999</v>
      </c>
      <c r="E19" s="16">
        <v>10386.799999999999</v>
      </c>
      <c r="F19" s="16">
        <v>7550.97</v>
      </c>
      <c r="G19" s="18">
        <v>11706.3</v>
      </c>
    </row>
    <row r="20" spans="1:7" x14ac:dyDescent="0.2">
      <c r="A20" s="19" t="s">
        <v>20</v>
      </c>
      <c r="B20" s="20">
        <v>375</v>
      </c>
      <c r="C20" s="20">
        <v>335.4</v>
      </c>
      <c r="D20" s="21">
        <v>0.89439999999999997</v>
      </c>
      <c r="E20" s="20">
        <v>325.39999999999998</v>
      </c>
      <c r="F20" s="20">
        <v>215.6</v>
      </c>
      <c r="G20" s="22">
        <v>215.6</v>
      </c>
    </row>
    <row r="21" spans="1:7" x14ac:dyDescent="0.2">
      <c r="A21" s="15" t="s">
        <v>21</v>
      </c>
      <c r="B21" s="16">
        <v>135500</v>
      </c>
      <c r="C21" s="16">
        <v>93023.08</v>
      </c>
      <c r="D21" s="17">
        <v>0.6865</v>
      </c>
      <c r="E21" s="16">
        <v>86543.92</v>
      </c>
      <c r="F21" s="16">
        <v>94186.5</v>
      </c>
      <c r="G21" s="18">
        <v>86130.31</v>
      </c>
    </row>
    <row r="22" spans="1:7" x14ac:dyDescent="0.2">
      <c r="A22" s="19" t="s">
        <v>22</v>
      </c>
      <c r="B22" s="20">
        <v>59047</v>
      </c>
      <c r="C22" s="20">
        <v>51293.01</v>
      </c>
      <c r="D22" s="21">
        <v>0.86870000000000003</v>
      </c>
      <c r="E22" s="20">
        <v>41448.31</v>
      </c>
      <c r="F22" s="20">
        <v>39768.44</v>
      </c>
      <c r="G22" s="22">
        <v>31462.78</v>
      </c>
    </row>
    <row r="23" spans="1:7" x14ac:dyDescent="0.2">
      <c r="A23" s="15" t="s">
        <v>36</v>
      </c>
      <c r="B23" s="16">
        <v>5950</v>
      </c>
      <c r="C23" s="16">
        <v>8134.79</v>
      </c>
      <c r="D23" s="17">
        <v>1.3672</v>
      </c>
      <c r="E23" s="16">
        <v>5129.59</v>
      </c>
      <c r="F23" s="16">
        <v>5222.55</v>
      </c>
      <c r="G23" s="18">
        <v>1007.85</v>
      </c>
    </row>
    <row r="24" spans="1:7" x14ac:dyDescent="0.2">
      <c r="A24" s="19" t="s">
        <v>23</v>
      </c>
      <c r="B24" s="20">
        <v>52455</v>
      </c>
      <c r="C24" s="20">
        <v>41036.85</v>
      </c>
      <c r="D24" s="21">
        <v>0.7823</v>
      </c>
      <c r="E24" s="20">
        <v>518732.07</v>
      </c>
      <c r="F24" s="20">
        <v>228136.17</v>
      </c>
      <c r="G24" s="22">
        <v>40370.839999999997</v>
      </c>
    </row>
    <row r="25" spans="1:7" x14ac:dyDescent="0.2">
      <c r="A25" s="15" t="s">
        <v>37</v>
      </c>
      <c r="B25" s="16">
        <v>0</v>
      </c>
      <c r="C25" s="16">
        <v>0</v>
      </c>
      <c r="D25" s="17">
        <v>0</v>
      </c>
      <c r="E25" s="16">
        <v>0</v>
      </c>
      <c r="F25" s="16">
        <v>0</v>
      </c>
      <c r="G25" s="18">
        <v>0</v>
      </c>
    </row>
    <row r="26" spans="1:7" x14ac:dyDescent="0.2">
      <c r="A26" s="19" t="s">
        <v>32</v>
      </c>
      <c r="B26" s="20">
        <v>0</v>
      </c>
      <c r="C26" s="20">
        <v>0</v>
      </c>
      <c r="D26" s="21">
        <v>0</v>
      </c>
      <c r="E26" s="20">
        <v>0</v>
      </c>
      <c r="F26" s="20">
        <v>0</v>
      </c>
      <c r="G26" s="22">
        <v>0</v>
      </c>
    </row>
    <row r="27" spans="1:7" x14ac:dyDescent="0.2">
      <c r="A27" s="15" t="s">
        <v>24</v>
      </c>
      <c r="B27" s="16">
        <v>1000</v>
      </c>
      <c r="C27" s="16">
        <v>1066.69</v>
      </c>
      <c r="D27" s="17">
        <v>1.0667</v>
      </c>
      <c r="E27" s="16">
        <v>25667.96</v>
      </c>
      <c r="F27" s="16">
        <v>596.98</v>
      </c>
      <c r="G27" s="18">
        <v>546.91</v>
      </c>
    </row>
    <row r="28" spans="1:7" x14ac:dyDescent="0.2">
      <c r="A28" s="19" t="s">
        <v>27</v>
      </c>
      <c r="B28" s="20">
        <v>21703.8</v>
      </c>
      <c r="C28" s="20">
        <v>16277.85</v>
      </c>
      <c r="D28" s="21">
        <v>0.75</v>
      </c>
      <c r="E28" s="20">
        <v>13995.72</v>
      </c>
      <c r="F28" s="20">
        <v>13722.21</v>
      </c>
      <c r="G28" s="22">
        <v>10635.3</v>
      </c>
    </row>
    <row r="29" spans="1:7" x14ac:dyDescent="0.2">
      <c r="A29" s="15" t="s">
        <v>48</v>
      </c>
      <c r="B29" s="16">
        <v>151000</v>
      </c>
      <c r="C29" s="16">
        <v>110669.64</v>
      </c>
      <c r="D29" s="17">
        <v>0.7329</v>
      </c>
      <c r="E29" s="16">
        <v>253980.28</v>
      </c>
      <c r="F29" s="16">
        <v>173331.07</v>
      </c>
      <c r="G29" s="18">
        <v>412285.33</v>
      </c>
    </row>
    <row r="30" spans="1:7" x14ac:dyDescent="0.2">
      <c r="A30" s="19" t="s">
        <v>49</v>
      </c>
      <c r="B30" s="20">
        <v>480739.42</v>
      </c>
      <c r="C30" s="20">
        <v>360554.58</v>
      </c>
      <c r="D30" s="21">
        <v>0.75</v>
      </c>
      <c r="E30" s="20">
        <v>350374.68</v>
      </c>
      <c r="F30" s="20">
        <v>339105.42</v>
      </c>
      <c r="G30" s="22">
        <v>303955.74</v>
      </c>
    </row>
    <row r="31" spans="1:7" x14ac:dyDescent="0.2">
      <c r="A31" s="30" t="s">
        <v>60</v>
      </c>
      <c r="B31" s="31">
        <f>SUM(B8:B30)</f>
        <v>2158779.58</v>
      </c>
      <c r="C31" s="31">
        <f>SUM(C8:C30)</f>
        <v>1510266.07</v>
      </c>
      <c r="D31" s="32">
        <f>+C31/B31</f>
        <v>0.69959253088728957</v>
      </c>
      <c r="E31" s="31">
        <f>SUM(E8:E30)</f>
        <v>2094218.7999999998</v>
      </c>
      <c r="F31" s="31">
        <f>SUM(F8:F30)</f>
        <v>1645920.8599999999</v>
      </c>
      <c r="G31" s="31">
        <f>SUM(G8:G30)</f>
        <v>1636354.92</v>
      </c>
    </row>
    <row r="34" spans="1:1" x14ac:dyDescent="0.2">
      <c r="A34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31">
    <cfRule type="cellIs" dxfId="16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20D61-AF34-44DC-AD52-1DC082C6E69E}">
  <dimension ref="A1:G14"/>
  <sheetViews>
    <sheetView workbookViewId="0"/>
  </sheetViews>
  <sheetFormatPr defaultRowHeight="14.25" x14ac:dyDescent="0.2"/>
  <cols>
    <col min="1" max="1" width="16.5" customWidth="1"/>
    <col min="2" max="2" width="10.5" bestFit="1" customWidth="1"/>
    <col min="3" max="3" width="11" bestFit="1" customWidth="1"/>
    <col min="4" max="4" width="9" style="4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114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9" t="s">
        <v>115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14</v>
      </c>
      <c r="B8" s="20">
        <v>0</v>
      </c>
      <c r="C8" s="20">
        <v>0</v>
      </c>
      <c r="D8" s="21">
        <v>0</v>
      </c>
      <c r="E8" s="20">
        <v>0</v>
      </c>
      <c r="F8" s="20">
        <v>0</v>
      </c>
      <c r="G8" s="22">
        <v>-5700</v>
      </c>
    </row>
    <row r="9" spans="1:7" x14ac:dyDescent="0.2">
      <c r="A9" s="15" t="s">
        <v>48</v>
      </c>
      <c r="B9" s="16">
        <v>0</v>
      </c>
      <c r="C9" s="16">
        <v>45222.32</v>
      </c>
      <c r="D9" s="17">
        <v>0</v>
      </c>
      <c r="E9" s="16">
        <v>57972.73</v>
      </c>
      <c r="F9" s="16">
        <v>562514.88</v>
      </c>
      <c r="G9" s="18">
        <v>27837</v>
      </c>
    </row>
    <row r="10" spans="1:7" x14ac:dyDescent="0.2">
      <c r="A10" s="19" t="s">
        <v>49</v>
      </c>
      <c r="B10" s="20">
        <v>651600</v>
      </c>
      <c r="C10" s="20">
        <v>488700</v>
      </c>
      <c r="D10" s="21">
        <v>0.75</v>
      </c>
      <c r="E10" s="20">
        <v>487575</v>
      </c>
      <c r="F10" s="20">
        <v>1199839.93</v>
      </c>
      <c r="G10" s="22">
        <v>0</v>
      </c>
    </row>
    <row r="11" spans="1:7" x14ac:dyDescent="0.2">
      <c r="A11" s="37" t="s">
        <v>116</v>
      </c>
      <c r="B11" s="31">
        <f>SUM(B8:B10)</f>
        <v>651600</v>
      </c>
      <c r="C11" s="31">
        <f>SUM(C8:C10)</f>
        <v>533922.31999999995</v>
      </c>
      <c r="D11" s="32">
        <f>+C11/B11</f>
        <v>0.81940196439533453</v>
      </c>
      <c r="E11" s="31">
        <f>SUM(E8:E10)</f>
        <v>545547.73</v>
      </c>
      <c r="F11" s="31">
        <f>SUM(F8:F10)</f>
        <v>1762354.81</v>
      </c>
      <c r="G11" s="31">
        <f>SUM(G8:G10)</f>
        <v>22137</v>
      </c>
    </row>
    <row r="14" spans="1:7" x14ac:dyDescent="0.2">
      <c r="A14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11">
    <cfRule type="cellIs" dxfId="15" priority="1" operator="greaterThan">
      <formula>$B$3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E7AD-A4A4-4ED1-BC7F-6CF99CE135F8}">
  <dimension ref="A1:G17"/>
  <sheetViews>
    <sheetView workbookViewId="0"/>
  </sheetViews>
  <sheetFormatPr defaultRowHeight="14.25" x14ac:dyDescent="0.2"/>
  <cols>
    <col min="1" max="1" width="20.25" customWidth="1"/>
    <col min="2" max="2" width="9.375" bestFit="1" customWidth="1"/>
    <col min="3" max="3" width="11" bestFit="1" customWidth="1"/>
    <col min="4" max="4" width="9" style="4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114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7" t="s">
        <v>117</v>
      </c>
      <c r="B7" s="31" t="s">
        <v>8</v>
      </c>
      <c r="C7" s="31" t="s">
        <v>8</v>
      </c>
      <c r="D7" s="32" t="s">
        <v>8</v>
      </c>
      <c r="E7" s="31" t="s">
        <v>8</v>
      </c>
      <c r="F7" s="31" t="s">
        <v>8</v>
      </c>
      <c r="G7" s="31" t="s">
        <v>8</v>
      </c>
    </row>
    <row r="8" spans="1:7" x14ac:dyDescent="0.2">
      <c r="A8" s="19" t="s">
        <v>14</v>
      </c>
      <c r="B8" s="20">
        <v>0</v>
      </c>
      <c r="C8" s="20">
        <v>0</v>
      </c>
      <c r="D8" s="21">
        <v>0</v>
      </c>
      <c r="E8" s="20">
        <v>0</v>
      </c>
      <c r="F8" s="20">
        <v>0</v>
      </c>
      <c r="G8" s="22">
        <v>0</v>
      </c>
    </row>
    <row r="9" spans="1:7" x14ac:dyDescent="0.2">
      <c r="A9" s="15" t="s">
        <v>15</v>
      </c>
      <c r="B9" s="16">
        <v>0</v>
      </c>
      <c r="C9" s="16">
        <v>0</v>
      </c>
      <c r="D9" s="17">
        <v>0</v>
      </c>
      <c r="E9" s="16">
        <v>0</v>
      </c>
      <c r="F9" s="16">
        <v>0</v>
      </c>
      <c r="G9" s="18">
        <v>78.06</v>
      </c>
    </row>
    <row r="10" spans="1:7" x14ac:dyDescent="0.2">
      <c r="A10" s="19" t="s">
        <v>35</v>
      </c>
      <c r="B10" s="20">
        <v>0</v>
      </c>
      <c r="C10" s="20">
        <v>0</v>
      </c>
      <c r="D10" s="21">
        <v>0</v>
      </c>
      <c r="E10" s="20">
        <v>0</v>
      </c>
      <c r="F10" s="20">
        <v>0</v>
      </c>
      <c r="G10" s="22">
        <v>0</v>
      </c>
    </row>
    <row r="11" spans="1:7" x14ac:dyDescent="0.2">
      <c r="A11" s="15" t="s">
        <v>24</v>
      </c>
      <c r="B11" s="16">
        <v>0</v>
      </c>
      <c r="C11" s="16">
        <v>0</v>
      </c>
      <c r="D11" s="17">
        <v>0</v>
      </c>
      <c r="E11" s="16">
        <v>0</v>
      </c>
      <c r="F11" s="16">
        <v>74.959999999999994</v>
      </c>
      <c r="G11" s="18">
        <v>0</v>
      </c>
    </row>
    <row r="12" spans="1:7" x14ac:dyDescent="0.2">
      <c r="A12" s="19" t="s">
        <v>48</v>
      </c>
      <c r="B12" s="20">
        <v>950000</v>
      </c>
      <c r="C12" s="20">
        <v>84340.34</v>
      </c>
      <c r="D12" s="21">
        <v>8.8800000000000004E-2</v>
      </c>
      <c r="E12" s="20">
        <v>0</v>
      </c>
      <c r="F12" s="20">
        <v>0</v>
      </c>
      <c r="G12" s="22">
        <v>0</v>
      </c>
    </row>
    <row r="13" spans="1:7" x14ac:dyDescent="0.2">
      <c r="A13" s="15" t="s">
        <v>49</v>
      </c>
      <c r="B13" s="16">
        <v>45000</v>
      </c>
      <c r="C13" s="16">
        <v>0</v>
      </c>
      <c r="D13" s="17">
        <v>0</v>
      </c>
      <c r="E13" s="16">
        <v>3518.31</v>
      </c>
      <c r="F13" s="16">
        <v>59257</v>
      </c>
      <c r="G13" s="18">
        <v>28049</v>
      </c>
    </row>
    <row r="14" spans="1:7" x14ac:dyDescent="0.2">
      <c r="A14" s="37" t="s">
        <v>117</v>
      </c>
      <c r="B14" s="31">
        <f>SUM(B8:B13)</f>
        <v>995000</v>
      </c>
      <c r="C14" s="31">
        <f>SUM(C8:C13)</f>
        <v>84340.34</v>
      </c>
      <c r="D14" s="32">
        <f>+C14/B14</f>
        <v>8.4764160804020092E-2</v>
      </c>
      <c r="E14" s="31">
        <f>SUM(E8:E13)</f>
        <v>3518.31</v>
      </c>
      <c r="F14" s="31">
        <f>SUM(F8:F13)</f>
        <v>59331.96</v>
      </c>
      <c r="G14" s="31">
        <f>SUM(G8:G13)</f>
        <v>28127.06</v>
      </c>
    </row>
    <row r="17" spans="1:1" x14ac:dyDescent="0.2">
      <c r="A17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14">
    <cfRule type="cellIs" dxfId="14" priority="1" operator="greaterThan">
      <formula>$B$3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13"/>
  <sheetViews>
    <sheetView workbookViewId="0"/>
  </sheetViews>
  <sheetFormatPr defaultRowHeight="14.25" x14ac:dyDescent="0.2"/>
  <cols>
    <col min="1" max="1" width="18.625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70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61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24</v>
      </c>
      <c r="B8" s="20">
        <v>0</v>
      </c>
      <c r="C8" s="20">
        <v>0</v>
      </c>
      <c r="D8" s="21">
        <v>0</v>
      </c>
      <c r="E8" s="20">
        <v>0</v>
      </c>
      <c r="F8" s="20">
        <v>0</v>
      </c>
      <c r="G8" s="22">
        <v>0</v>
      </c>
    </row>
    <row r="9" spans="1:7" x14ac:dyDescent="0.2">
      <c r="A9" s="15" t="s">
        <v>48</v>
      </c>
      <c r="B9" s="16">
        <v>2350000</v>
      </c>
      <c r="C9" s="16">
        <v>911786.59</v>
      </c>
      <c r="D9" s="17">
        <v>0.38800000000000001</v>
      </c>
      <c r="E9" s="16">
        <v>507439.09</v>
      </c>
      <c r="F9" s="16">
        <v>189507.83</v>
      </c>
      <c r="G9" s="18">
        <v>1527450.42</v>
      </c>
    </row>
    <row r="10" spans="1:7" x14ac:dyDescent="0.2">
      <c r="A10" s="30" t="s">
        <v>61</v>
      </c>
      <c r="B10" s="31">
        <f>SUM(B8:B9)</f>
        <v>2350000</v>
      </c>
      <c r="C10" s="31">
        <f>SUM(C8:C9)</f>
        <v>911786.59</v>
      </c>
      <c r="D10" s="32">
        <f>+C10/B10</f>
        <v>0.38799429361702126</v>
      </c>
      <c r="E10" s="31">
        <f>SUM(E8:E9)</f>
        <v>507439.09</v>
      </c>
      <c r="F10" s="31">
        <f>SUM(F8:F9)</f>
        <v>189507.83</v>
      </c>
      <c r="G10" s="31">
        <f>SUM(G8:G9)</f>
        <v>1527450.42</v>
      </c>
    </row>
    <row r="13" spans="1:7" x14ac:dyDescent="0.2">
      <c r="A13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10">
    <cfRule type="cellIs" dxfId="13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34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96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50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364111.16</v>
      </c>
      <c r="C8" s="20">
        <v>277946.31</v>
      </c>
      <c r="D8" s="21">
        <v>0.76339999999999997</v>
      </c>
      <c r="E8" s="20">
        <v>272153.69</v>
      </c>
      <c r="F8" s="20">
        <v>256056.79</v>
      </c>
      <c r="G8" s="22">
        <v>247137.29</v>
      </c>
    </row>
    <row r="9" spans="1:7" x14ac:dyDescent="0.2">
      <c r="A9" s="15" t="s">
        <v>10</v>
      </c>
      <c r="B9" s="16">
        <v>182861.17</v>
      </c>
      <c r="C9" s="16">
        <v>135587.92000000001</v>
      </c>
      <c r="D9" s="17">
        <v>0.74150000000000005</v>
      </c>
      <c r="E9" s="16">
        <v>135554.56</v>
      </c>
      <c r="F9" s="16">
        <v>124588.87</v>
      </c>
      <c r="G9" s="18">
        <v>110400.2</v>
      </c>
    </row>
    <row r="10" spans="1:7" x14ac:dyDescent="0.2">
      <c r="A10" s="19" t="s">
        <v>11</v>
      </c>
      <c r="B10" s="20">
        <v>200</v>
      </c>
      <c r="C10" s="20">
        <v>100.37</v>
      </c>
      <c r="D10" s="21">
        <v>0.50190000000000001</v>
      </c>
      <c r="E10" s="20">
        <v>187.1</v>
      </c>
      <c r="F10" s="20">
        <v>33.21</v>
      </c>
      <c r="G10" s="22">
        <v>172.75</v>
      </c>
    </row>
    <row r="11" spans="1:7" x14ac:dyDescent="0.2">
      <c r="A11" s="15" t="s">
        <v>12</v>
      </c>
      <c r="B11" s="16">
        <v>62500</v>
      </c>
      <c r="C11" s="16">
        <v>36446.04</v>
      </c>
      <c r="D11" s="17">
        <v>0.58309999999999995</v>
      </c>
      <c r="E11" s="16">
        <v>40904.06</v>
      </c>
      <c r="F11" s="16">
        <v>34673.32</v>
      </c>
      <c r="G11" s="18">
        <v>42376.63</v>
      </c>
    </row>
    <row r="12" spans="1:7" x14ac:dyDescent="0.2">
      <c r="A12" s="19" t="s">
        <v>13</v>
      </c>
      <c r="B12" s="20">
        <v>13300</v>
      </c>
      <c r="C12" s="20">
        <v>9187.9</v>
      </c>
      <c r="D12" s="21">
        <v>0.69079999999999997</v>
      </c>
      <c r="E12" s="20">
        <v>8832.2999999999993</v>
      </c>
      <c r="F12" s="20">
        <v>5633.91</v>
      </c>
      <c r="G12" s="22">
        <v>4200.3599999999997</v>
      </c>
    </row>
    <row r="13" spans="1:7" x14ac:dyDescent="0.2">
      <c r="A13" s="15" t="s">
        <v>26</v>
      </c>
      <c r="B13" s="16">
        <v>15000</v>
      </c>
      <c r="C13" s="16">
        <v>9279.27</v>
      </c>
      <c r="D13" s="17">
        <v>0.61860000000000004</v>
      </c>
      <c r="E13" s="16">
        <v>6370.48</v>
      </c>
      <c r="F13" s="16">
        <v>12731.82</v>
      </c>
      <c r="G13" s="18">
        <v>6321.71</v>
      </c>
    </row>
    <row r="14" spans="1:7" x14ac:dyDescent="0.2">
      <c r="A14" s="19" t="s">
        <v>14</v>
      </c>
      <c r="B14" s="20">
        <v>120000</v>
      </c>
      <c r="C14" s="20">
        <v>99948.25</v>
      </c>
      <c r="D14" s="21">
        <v>0.83289999999999997</v>
      </c>
      <c r="E14" s="20">
        <v>103398.17</v>
      </c>
      <c r="F14" s="20">
        <v>57458.57</v>
      </c>
      <c r="G14" s="22">
        <v>48957.9</v>
      </c>
    </row>
    <row r="15" spans="1:7" x14ac:dyDescent="0.2">
      <c r="A15" s="15" t="s">
        <v>16</v>
      </c>
      <c r="B15" s="16">
        <v>2000</v>
      </c>
      <c r="C15" s="16">
        <v>630.65</v>
      </c>
      <c r="D15" s="17">
        <v>0.31530000000000002</v>
      </c>
      <c r="E15" s="16">
        <v>535.32000000000005</v>
      </c>
      <c r="F15" s="16">
        <v>82.88</v>
      </c>
      <c r="G15" s="18">
        <v>0</v>
      </c>
    </row>
    <row r="16" spans="1:7" x14ac:dyDescent="0.2">
      <c r="A16" s="19" t="s">
        <v>17</v>
      </c>
      <c r="B16" s="20">
        <v>2000</v>
      </c>
      <c r="C16" s="20">
        <v>365</v>
      </c>
      <c r="D16" s="21">
        <v>0.1825</v>
      </c>
      <c r="E16" s="20">
        <v>280</v>
      </c>
      <c r="F16" s="20">
        <v>1030</v>
      </c>
      <c r="G16" s="22">
        <v>105</v>
      </c>
    </row>
    <row r="17" spans="1:7" x14ac:dyDescent="0.2">
      <c r="A17" s="15" t="s">
        <v>18</v>
      </c>
      <c r="B17" s="16">
        <v>4000</v>
      </c>
      <c r="C17" s="16">
        <v>2105</v>
      </c>
      <c r="D17" s="17">
        <v>0.52629999999999999</v>
      </c>
      <c r="E17" s="16">
        <v>1115</v>
      </c>
      <c r="F17" s="16">
        <v>365</v>
      </c>
      <c r="G17" s="18">
        <v>935</v>
      </c>
    </row>
    <row r="18" spans="1:7" x14ac:dyDescent="0.2">
      <c r="A18" s="19" t="s">
        <v>19</v>
      </c>
      <c r="B18" s="20">
        <v>200</v>
      </c>
      <c r="C18" s="20">
        <v>52.53</v>
      </c>
      <c r="D18" s="21">
        <v>0.26269999999999999</v>
      </c>
      <c r="E18" s="20">
        <v>0</v>
      </c>
      <c r="F18" s="20">
        <v>0</v>
      </c>
      <c r="G18" s="22">
        <v>223.57</v>
      </c>
    </row>
    <row r="19" spans="1:7" x14ac:dyDescent="0.2">
      <c r="A19" s="15" t="s">
        <v>20</v>
      </c>
      <c r="B19" s="16">
        <v>0</v>
      </c>
      <c r="C19" s="16">
        <v>0</v>
      </c>
      <c r="D19" s="17">
        <v>0</v>
      </c>
      <c r="E19" s="16">
        <v>0</v>
      </c>
      <c r="F19" s="16">
        <v>0</v>
      </c>
      <c r="G19" s="18">
        <v>0</v>
      </c>
    </row>
    <row r="20" spans="1:7" x14ac:dyDescent="0.2">
      <c r="A20" s="19" t="s">
        <v>21</v>
      </c>
      <c r="B20" s="20">
        <v>1206800</v>
      </c>
      <c r="C20" s="20">
        <v>633693.66</v>
      </c>
      <c r="D20" s="21">
        <v>0.52510000000000001</v>
      </c>
      <c r="E20" s="20">
        <v>535825.75</v>
      </c>
      <c r="F20" s="20">
        <v>531028.71</v>
      </c>
      <c r="G20" s="22">
        <v>421354.3</v>
      </c>
    </row>
    <row r="21" spans="1:7" x14ac:dyDescent="0.2">
      <c r="A21" s="15" t="s">
        <v>35</v>
      </c>
      <c r="B21" s="16">
        <v>0</v>
      </c>
      <c r="C21" s="16">
        <v>84.84</v>
      </c>
      <c r="D21" s="17">
        <v>0</v>
      </c>
      <c r="E21" s="16">
        <v>0</v>
      </c>
      <c r="F21" s="16">
        <v>0</v>
      </c>
      <c r="G21" s="18">
        <v>0</v>
      </c>
    </row>
    <row r="22" spans="1:7" x14ac:dyDescent="0.2">
      <c r="A22" s="19" t="s">
        <v>22</v>
      </c>
      <c r="B22" s="20">
        <v>12000</v>
      </c>
      <c r="C22" s="20">
        <v>14942.39</v>
      </c>
      <c r="D22" s="21">
        <v>1.2452000000000001</v>
      </c>
      <c r="E22" s="20">
        <v>14856.34</v>
      </c>
      <c r="F22" s="20">
        <v>3078.72</v>
      </c>
      <c r="G22" s="22">
        <v>6709.29</v>
      </c>
    </row>
    <row r="23" spans="1:7" x14ac:dyDescent="0.2">
      <c r="A23" s="15" t="s">
        <v>36</v>
      </c>
      <c r="B23" s="16">
        <v>90000</v>
      </c>
      <c r="C23" s="16">
        <v>28520.01</v>
      </c>
      <c r="D23" s="17">
        <v>0.31690000000000002</v>
      </c>
      <c r="E23" s="16">
        <v>43716.66</v>
      </c>
      <c r="F23" s="16">
        <v>53845.36</v>
      </c>
      <c r="G23" s="18">
        <v>46918.39</v>
      </c>
    </row>
    <row r="24" spans="1:7" x14ac:dyDescent="0.2">
      <c r="A24" s="19" t="s">
        <v>23</v>
      </c>
      <c r="B24" s="20">
        <v>1000</v>
      </c>
      <c r="C24" s="20">
        <v>1189.28</v>
      </c>
      <c r="D24" s="21">
        <v>1.1893</v>
      </c>
      <c r="E24" s="20">
        <v>380</v>
      </c>
      <c r="F24" s="20">
        <v>5</v>
      </c>
      <c r="G24" s="22">
        <v>1015</v>
      </c>
    </row>
    <row r="25" spans="1:7" x14ac:dyDescent="0.2">
      <c r="A25" s="15" t="s">
        <v>32</v>
      </c>
      <c r="B25" s="16">
        <v>134250</v>
      </c>
      <c r="C25" s="16">
        <v>105633.35</v>
      </c>
      <c r="D25" s="17">
        <v>0.78680000000000005</v>
      </c>
      <c r="E25" s="16">
        <v>92525.35</v>
      </c>
      <c r="F25" s="16">
        <v>103024.3</v>
      </c>
      <c r="G25" s="18">
        <v>90677.15</v>
      </c>
    </row>
    <row r="26" spans="1:7" x14ac:dyDescent="0.2">
      <c r="A26" s="19" t="s">
        <v>24</v>
      </c>
      <c r="B26" s="20">
        <v>500</v>
      </c>
      <c r="C26" s="20">
        <v>0</v>
      </c>
      <c r="D26" s="21">
        <v>0</v>
      </c>
      <c r="E26" s="20">
        <v>0</v>
      </c>
      <c r="F26" s="20">
        <v>0</v>
      </c>
      <c r="G26" s="22">
        <v>0</v>
      </c>
    </row>
    <row r="27" spans="1:7" x14ac:dyDescent="0.2">
      <c r="A27" s="15" t="s">
        <v>45</v>
      </c>
      <c r="B27" s="16">
        <v>0</v>
      </c>
      <c r="C27" s="16">
        <v>0</v>
      </c>
      <c r="D27" s="17">
        <v>0</v>
      </c>
      <c r="E27" s="16">
        <v>18024.419999999998</v>
      </c>
      <c r="F27" s="16">
        <v>38669.760000000002</v>
      </c>
      <c r="G27" s="18">
        <v>67265.59</v>
      </c>
    </row>
    <row r="28" spans="1:7" x14ac:dyDescent="0.2">
      <c r="A28" s="19" t="s">
        <v>46</v>
      </c>
      <c r="B28" s="20">
        <v>0</v>
      </c>
      <c r="C28" s="20">
        <v>0</v>
      </c>
      <c r="D28" s="21">
        <v>0</v>
      </c>
      <c r="E28" s="20">
        <v>0</v>
      </c>
      <c r="F28" s="20">
        <v>0</v>
      </c>
      <c r="G28" s="22">
        <v>0</v>
      </c>
    </row>
    <row r="29" spans="1:7" x14ac:dyDescent="0.2">
      <c r="A29" s="15" t="s">
        <v>27</v>
      </c>
      <c r="B29" s="16">
        <v>4768.7299999999996</v>
      </c>
      <c r="C29" s="16">
        <v>3576.51</v>
      </c>
      <c r="D29" s="17">
        <v>0.75</v>
      </c>
      <c r="E29" s="16">
        <v>3075.12</v>
      </c>
      <c r="F29" s="16">
        <v>3015</v>
      </c>
      <c r="G29" s="18">
        <v>2336.7600000000002</v>
      </c>
    </row>
    <row r="30" spans="1:7" x14ac:dyDescent="0.2">
      <c r="A30" s="19" t="s">
        <v>48</v>
      </c>
      <c r="B30" s="20">
        <v>1529700</v>
      </c>
      <c r="C30" s="20">
        <v>2049286.96</v>
      </c>
      <c r="D30" s="21">
        <v>1.3396999999999999</v>
      </c>
      <c r="E30" s="20">
        <v>2543126.21</v>
      </c>
      <c r="F30" s="20">
        <v>599572.84</v>
      </c>
      <c r="G30" s="22">
        <v>159950.28</v>
      </c>
    </row>
    <row r="31" spans="1:7" x14ac:dyDescent="0.2">
      <c r="A31" s="30" t="s">
        <v>50</v>
      </c>
      <c r="B31" s="31">
        <f>SUM(B8:B30)</f>
        <v>3745191.06</v>
      </c>
      <c r="C31" s="35">
        <f>SUM(C8:C30)</f>
        <v>3408576.24</v>
      </c>
      <c r="D31" s="36">
        <f>+C31/B31</f>
        <v>0.91012078833703081</v>
      </c>
      <c r="E31" s="35">
        <f>SUM(E8:E30)</f>
        <v>3820860.5300000003</v>
      </c>
      <c r="F31" s="35">
        <f>SUM(F8:F30)</f>
        <v>1824894.06</v>
      </c>
      <c r="G31" s="35">
        <f>SUM(G8:G30)</f>
        <v>1257057.1700000002</v>
      </c>
    </row>
    <row r="34" spans="1:1" x14ac:dyDescent="0.2">
      <c r="A34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31">
    <cfRule type="cellIs" dxfId="12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73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12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7</v>
      </c>
      <c r="B7" s="33" t="s">
        <v>8</v>
      </c>
      <c r="C7" s="33" t="s">
        <v>8</v>
      </c>
      <c r="D7" s="34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110485.18</v>
      </c>
      <c r="C8" s="20">
        <v>80739.17</v>
      </c>
      <c r="D8" s="21">
        <v>0.73080000000000001</v>
      </c>
      <c r="E8" s="20">
        <v>80739.17</v>
      </c>
      <c r="F8" s="20">
        <v>80739.17</v>
      </c>
      <c r="G8" s="22">
        <v>78034.509999999995</v>
      </c>
    </row>
    <row r="9" spans="1:7" x14ac:dyDescent="0.2">
      <c r="A9" s="15" t="s">
        <v>10</v>
      </c>
      <c r="B9" s="16">
        <v>22162.45</v>
      </c>
      <c r="C9" s="16">
        <v>15880.03</v>
      </c>
      <c r="D9" s="17">
        <v>0.71650000000000003</v>
      </c>
      <c r="E9" s="16">
        <v>15253.66</v>
      </c>
      <c r="F9" s="16">
        <v>15879.62</v>
      </c>
      <c r="G9" s="18">
        <v>14864.88</v>
      </c>
    </row>
    <row r="10" spans="1:7" x14ac:dyDescent="0.2">
      <c r="A10" s="19" t="s">
        <v>11</v>
      </c>
      <c r="B10" s="20">
        <v>300</v>
      </c>
      <c r="C10" s="20">
        <v>46.89</v>
      </c>
      <c r="D10" s="21">
        <v>0.15629999999999999</v>
      </c>
      <c r="E10" s="20">
        <v>53.65</v>
      </c>
      <c r="F10" s="20">
        <v>106.91</v>
      </c>
      <c r="G10" s="22">
        <v>0</v>
      </c>
    </row>
    <row r="11" spans="1:7" x14ac:dyDescent="0.2">
      <c r="A11" s="15" t="s">
        <v>12</v>
      </c>
      <c r="B11" s="16">
        <v>1500</v>
      </c>
      <c r="C11" s="16">
        <v>577.82000000000005</v>
      </c>
      <c r="D11" s="17">
        <v>0.38519999999999999</v>
      </c>
      <c r="E11" s="16">
        <v>651.34</v>
      </c>
      <c r="F11" s="16">
        <v>272.75</v>
      </c>
      <c r="G11" s="18">
        <v>1879.86</v>
      </c>
    </row>
    <row r="12" spans="1:7" x14ac:dyDescent="0.2">
      <c r="A12" s="19" t="s">
        <v>13</v>
      </c>
      <c r="B12" s="20">
        <v>0</v>
      </c>
      <c r="C12" s="20">
        <v>0</v>
      </c>
      <c r="D12" s="21">
        <v>0</v>
      </c>
      <c r="E12" s="20">
        <v>0</v>
      </c>
      <c r="F12" s="20">
        <v>0</v>
      </c>
      <c r="G12" s="22">
        <v>0</v>
      </c>
    </row>
    <row r="13" spans="1:7" x14ac:dyDescent="0.2">
      <c r="A13" s="15" t="s">
        <v>14</v>
      </c>
      <c r="B13" s="16">
        <v>0</v>
      </c>
      <c r="C13" s="16">
        <v>0</v>
      </c>
      <c r="D13" s="17">
        <v>0</v>
      </c>
      <c r="E13" s="16">
        <v>0</v>
      </c>
      <c r="F13" s="16">
        <v>0</v>
      </c>
      <c r="G13" s="18">
        <v>0</v>
      </c>
    </row>
    <row r="14" spans="1:7" x14ac:dyDescent="0.2">
      <c r="A14" s="19" t="s">
        <v>15</v>
      </c>
      <c r="B14" s="20">
        <v>3900</v>
      </c>
      <c r="C14" s="20">
        <v>108.33</v>
      </c>
      <c r="D14" s="21">
        <v>2.7799999999999998E-2</v>
      </c>
      <c r="E14" s="20">
        <v>0</v>
      </c>
      <c r="F14" s="20">
        <v>0</v>
      </c>
      <c r="G14" s="22">
        <v>0</v>
      </c>
    </row>
    <row r="15" spans="1:7" x14ac:dyDescent="0.2">
      <c r="A15" s="15" t="s">
        <v>16</v>
      </c>
      <c r="B15" s="16">
        <v>9000</v>
      </c>
      <c r="C15" s="16">
        <v>12227.08</v>
      </c>
      <c r="D15" s="17">
        <v>1.3586</v>
      </c>
      <c r="E15" s="16">
        <v>9504.0499999999993</v>
      </c>
      <c r="F15" s="16">
        <v>5549.84</v>
      </c>
      <c r="G15" s="18">
        <v>4966.03</v>
      </c>
    </row>
    <row r="16" spans="1:7" x14ac:dyDescent="0.2">
      <c r="A16" s="19" t="s">
        <v>17</v>
      </c>
      <c r="B16" s="20">
        <v>2700</v>
      </c>
      <c r="C16" s="20">
        <v>3190</v>
      </c>
      <c r="D16" s="21">
        <v>1.1815</v>
      </c>
      <c r="E16" s="20">
        <v>2445</v>
      </c>
      <c r="F16" s="20">
        <v>2410</v>
      </c>
      <c r="G16" s="22">
        <v>2490</v>
      </c>
    </row>
    <row r="17" spans="1:7" x14ac:dyDescent="0.2">
      <c r="A17" s="15" t="s">
        <v>18</v>
      </c>
      <c r="B17" s="16">
        <v>2000</v>
      </c>
      <c r="C17" s="16">
        <v>2975</v>
      </c>
      <c r="D17" s="17">
        <v>1.4875</v>
      </c>
      <c r="E17" s="16">
        <v>1906.24</v>
      </c>
      <c r="F17" s="16">
        <v>1425</v>
      </c>
      <c r="G17" s="18">
        <v>580</v>
      </c>
    </row>
    <row r="18" spans="1:7" x14ac:dyDescent="0.2">
      <c r="A18" s="19" t="s">
        <v>19</v>
      </c>
      <c r="B18" s="20">
        <v>0</v>
      </c>
      <c r="C18" s="20">
        <v>0</v>
      </c>
      <c r="D18" s="21">
        <v>0</v>
      </c>
      <c r="E18" s="20">
        <v>0</v>
      </c>
      <c r="F18" s="20">
        <v>0</v>
      </c>
      <c r="G18" s="22">
        <v>0</v>
      </c>
    </row>
    <row r="19" spans="1:7" x14ac:dyDescent="0.2">
      <c r="A19" s="15" t="s">
        <v>20</v>
      </c>
      <c r="B19" s="16">
        <v>0</v>
      </c>
      <c r="C19" s="16">
        <v>0</v>
      </c>
      <c r="D19" s="17">
        <v>0</v>
      </c>
      <c r="E19" s="16">
        <v>0</v>
      </c>
      <c r="F19" s="16">
        <v>0</v>
      </c>
      <c r="G19" s="18">
        <v>0</v>
      </c>
    </row>
    <row r="20" spans="1:7" x14ac:dyDescent="0.2">
      <c r="A20" s="19" t="s">
        <v>21</v>
      </c>
      <c r="B20" s="20">
        <v>0</v>
      </c>
      <c r="C20" s="20">
        <v>0</v>
      </c>
      <c r="D20" s="21">
        <v>0</v>
      </c>
      <c r="E20" s="20">
        <v>0</v>
      </c>
      <c r="F20" s="20">
        <v>0</v>
      </c>
      <c r="G20" s="22">
        <v>0</v>
      </c>
    </row>
    <row r="21" spans="1:7" x14ac:dyDescent="0.2">
      <c r="A21" s="15" t="s">
        <v>22</v>
      </c>
      <c r="B21" s="16">
        <v>2448</v>
      </c>
      <c r="C21" s="16">
        <v>2019.6</v>
      </c>
      <c r="D21" s="17">
        <v>0.82499999999999996</v>
      </c>
      <c r="E21" s="16">
        <v>1774.8</v>
      </c>
      <c r="F21" s="16">
        <v>1698.3</v>
      </c>
      <c r="G21" s="18">
        <v>1205</v>
      </c>
    </row>
    <row r="22" spans="1:7" x14ac:dyDescent="0.2">
      <c r="A22" s="19" t="s">
        <v>23</v>
      </c>
      <c r="B22" s="20">
        <v>0</v>
      </c>
      <c r="C22" s="20">
        <v>0</v>
      </c>
      <c r="D22" s="21">
        <v>0</v>
      </c>
      <c r="E22" s="20">
        <v>0</v>
      </c>
      <c r="F22" s="20">
        <v>0</v>
      </c>
      <c r="G22" s="22">
        <v>0</v>
      </c>
    </row>
    <row r="23" spans="1:7" x14ac:dyDescent="0.2">
      <c r="A23" s="15" t="s">
        <v>32</v>
      </c>
      <c r="B23" s="16">
        <v>0</v>
      </c>
      <c r="C23" s="16">
        <v>0</v>
      </c>
      <c r="D23" s="17">
        <v>0</v>
      </c>
      <c r="E23" s="16">
        <v>0</v>
      </c>
      <c r="F23" s="16">
        <v>70.53</v>
      </c>
      <c r="G23" s="18">
        <v>12.16</v>
      </c>
    </row>
    <row r="24" spans="1:7" x14ac:dyDescent="0.2">
      <c r="A24" s="19" t="s">
        <v>24</v>
      </c>
      <c r="B24" s="20">
        <v>0</v>
      </c>
      <c r="C24" s="20">
        <v>0</v>
      </c>
      <c r="D24" s="21">
        <v>0</v>
      </c>
      <c r="E24" s="20">
        <v>0</v>
      </c>
      <c r="F24" s="20">
        <v>0</v>
      </c>
      <c r="G24" s="22">
        <v>0</v>
      </c>
    </row>
    <row r="25" spans="1:7" x14ac:dyDescent="0.2">
      <c r="A25" s="15" t="s">
        <v>48</v>
      </c>
      <c r="B25" s="16">
        <v>0</v>
      </c>
      <c r="C25" s="16">
        <v>0</v>
      </c>
      <c r="D25" s="17">
        <v>0</v>
      </c>
      <c r="E25" s="16">
        <v>0</v>
      </c>
      <c r="F25" s="16">
        <v>0</v>
      </c>
      <c r="G25" s="18">
        <v>0</v>
      </c>
    </row>
    <row r="26" spans="1:7" x14ac:dyDescent="0.2">
      <c r="A26" s="30" t="s">
        <v>7</v>
      </c>
      <c r="B26" s="31">
        <f>SUM(B8:B25)</f>
        <v>154495.63</v>
      </c>
      <c r="C26" s="35">
        <f>SUM(C8:C25)</f>
        <v>117763.92000000001</v>
      </c>
      <c r="D26" s="36">
        <f>+C26/B26</f>
        <v>0.76224757942991661</v>
      </c>
      <c r="E26" s="35">
        <f>SUM(E8:E25)</f>
        <v>112327.91</v>
      </c>
      <c r="F26" s="35">
        <f>SUM(F8:F25)</f>
        <v>108152.12</v>
      </c>
      <c r="G26" s="35">
        <f>SUM(G8:G25)</f>
        <v>104032.44</v>
      </c>
    </row>
    <row r="29" spans="1:7" x14ac:dyDescent="0.2">
      <c r="A29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6">
    <cfRule type="cellIs" dxfId="38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18"/>
  <sheetViews>
    <sheetView workbookViewId="0"/>
  </sheetViews>
  <sheetFormatPr defaultRowHeight="14.25" x14ac:dyDescent="0.2"/>
  <cols>
    <col min="1" max="1" width="17.75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94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11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51</v>
      </c>
      <c r="B7" s="33" t="s">
        <v>8</v>
      </c>
      <c r="C7" s="38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12</v>
      </c>
      <c r="B8" s="20">
        <v>0</v>
      </c>
      <c r="C8" s="20">
        <v>0</v>
      </c>
      <c r="D8" s="21">
        <v>0</v>
      </c>
      <c r="E8" s="20">
        <v>0</v>
      </c>
      <c r="F8" s="20">
        <v>0</v>
      </c>
      <c r="G8" s="22">
        <v>0</v>
      </c>
    </row>
    <row r="9" spans="1:7" x14ac:dyDescent="0.2">
      <c r="A9" s="15" t="s">
        <v>14</v>
      </c>
      <c r="B9" s="16">
        <v>25000</v>
      </c>
      <c r="C9" s="16">
        <v>0</v>
      </c>
      <c r="D9" s="17">
        <v>0</v>
      </c>
      <c r="E9" s="16">
        <v>90</v>
      </c>
      <c r="F9" s="16">
        <v>0</v>
      </c>
      <c r="G9" s="18">
        <v>0</v>
      </c>
    </row>
    <row r="10" spans="1:7" x14ac:dyDescent="0.2">
      <c r="A10" s="19" t="s">
        <v>21</v>
      </c>
      <c r="B10" s="20">
        <v>160000</v>
      </c>
      <c r="C10" s="20">
        <v>28220.67</v>
      </c>
      <c r="D10" s="21">
        <v>0.1764</v>
      </c>
      <c r="E10" s="20">
        <v>58895.64</v>
      </c>
      <c r="F10" s="20">
        <v>53560.2</v>
      </c>
      <c r="G10" s="22">
        <v>46271.91</v>
      </c>
    </row>
    <row r="11" spans="1:7" x14ac:dyDescent="0.2">
      <c r="A11" s="15" t="s">
        <v>35</v>
      </c>
      <c r="B11" s="16">
        <v>180000</v>
      </c>
      <c r="C11" s="16">
        <v>171870.84</v>
      </c>
      <c r="D11" s="17">
        <v>0.95479999999999998</v>
      </c>
      <c r="E11" s="16">
        <v>173888.66</v>
      </c>
      <c r="F11" s="16">
        <v>157061.32999999999</v>
      </c>
      <c r="G11" s="18">
        <v>149576.76</v>
      </c>
    </row>
    <row r="12" spans="1:7" x14ac:dyDescent="0.2">
      <c r="A12" s="19" t="s">
        <v>22</v>
      </c>
      <c r="B12" s="20">
        <v>57000</v>
      </c>
      <c r="C12" s="20">
        <v>16592</v>
      </c>
      <c r="D12" s="21">
        <v>0.29110000000000003</v>
      </c>
      <c r="E12" s="20">
        <v>36350.1</v>
      </c>
      <c r="F12" s="20">
        <v>36814.69</v>
      </c>
      <c r="G12" s="22">
        <v>28635.599999999999</v>
      </c>
    </row>
    <row r="13" spans="1:7" x14ac:dyDescent="0.2">
      <c r="A13" s="15" t="s">
        <v>24</v>
      </c>
      <c r="B13" s="16">
        <v>2050</v>
      </c>
      <c r="C13" s="16">
        <v>0</v>
      </c>
      <c r="D13" s="17">
        <v>0</v>
      </c>
      <c r="E13" s="16">
        <v>0</v>
      </c>
      <c r="F13" s="16">
        <v>0</v>
      </c>
      <c r="G13" s="18">
        <v>1400</v>
      </c>
    </row>
    <row r="14" spans="1:7" x14ac:dyDescent="0.2">
      <c r="A14" s="19" t="s">
        <v>48</v>
      </c>
      <c r="B14" s="20">
        <v>388500</v>
      </c>
      <c r="C14" s="20">
        <v>522550.87</v>
      </c>
      <c r="D14" s="21">
        <v>1.345</v>
      </c>
      <c r="E14" s="20">
        <v>122737.26</v>
      </c>
      <c r="F14" s="20">
        <v>365405.9</v>
      </c>
      <c r="G14" s="22">
        <v>88102.87</v>
      </c>
    </row>
    <row r="15" spans="1:7" x14ac:dyDescent="0.2">
      <c r="A15" s="30" t="s">
        <v>51</v>
      </c>
      <c r="B15" s="31">
        <f>SUM(B8:B14)</f>
        <v>812550</v>
      </c>
      <c r="C15" s="35">
        <f>SUM(C8:C14)</f>
        <v>739234.38</v>
      </c>
      <c r="D15" s="36">
        <f>+C15/B15</f>
        <v>0.9097709433265645</v>
      </c>
      <c r="E15" s="35">
        <f>SUM(E8:E14)</f>
        <v>391961.66</v>
      </c>
      <c r="F15" s="35">
        <f>SUM(F8:F14)</f>
        <v>612842.12</v>
      </c>
      <c r="G15" s="35">
        <f>SUM(G8:G14)</f>
        <v>313987.14</v>
      </c>
    </row>
    <row r="18" spans="1:1" x14ac:dyDescent="0.2">
      <c r="A18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15">
    <cfRule type="cellIs" dxfId="11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35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95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52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1454330.43</v>
      </c>
      <c r="C8" s="20">
        <v>1077041.3700000001</v>
      </c>
      <c r="D8" s="21">
        <v>0.74060000000000004</v>
      </c>
      <c r="E8" s="20">
        <v>1036830.34</v>
      </c>
      <c r="F8" s="20">
        <v>980866.52</v>
      </c>
      <c r="G8" s="22">
        <v>725282.06</v>
      </c>
    </row>
    <row r="9" spans="1:7" x14ac:dyDescent="0.2">
      <c r="A9" s="15" t="s">
        <v>10</v>
      </c>
      <c r="B9" s="16">
        <v>711338.88</v>
      </c>
      <c r="C9" s="16">
        <v>518651.73</v>
      </c>
      <c r="D9" s="17">
        <v>0.72909999999999997</v>
      </c>
      <c r="E9" s="16">
        <v>478822.40000000002</v>
      </c>
      <c r="F9" s="16">
        <v>426152.34</v>
      </c>
      <c r="G9" s="18">
        <v>304988.17</v>
      </c>
    </row>
    <row r="10" spans="1:7" x14ac:dyDescent="0.2">
      <c r="A10" s="19" t="s">
        <v>11</v>
      </c>
      <c r="B10" s="20">
        <v>2500</v>
      </c>
      <c r="C10" s="20">
        <v>1389.98</v>
      </c>
      <c r="D10" s="21">
        <v>0.55600000000000005</v>
      </c>
      <c r="E10" s="20">
        <v>2002.94</v>
      </c>
      <c r="F10" s="20">
        <v>1092.47</v>
      </c>
      <c r="G10" s="22">
        <v>1339.11</v>
      </c>
    </row>
    <row r="11" spans="1:7" x14ac:dyDescent="0.2">
      <c r="A11" s="15" t="s">
        <v>12</v>
      </c>
      <c r="B11" s="16">
        <v>548500</v>
      </c>
      <c r="C11" s="16">
        <v>390256.88</v>
      </c>
      <c r="D11" s="17">
        <v>0.71150000000000002</v>
      </c>
      <c r="E11" s="16">
        <v>307190.26</v>
      </c>
      <c r="F11" s="16">
        <v>368514.31</v>
      </c>
      <c r="G11" s="18">
        <v>312877.74</v>
      </c>
    </row>
    <row r="12" spans="1:7" x14ac:dyDescent="0.2">
      <c r="A12" s="19" t="s">
        <v>13</v>
      </c>
      <c r="B12" s="20">
        <v>14000</v>
      </c>
      <c r="C12" s="20">
        <v>8184.89</v>
      </c>
      <c r="D12" s="21">
        <v>0.58460000000000001</v>
      </c>
      <c r="E12" s="20">
        <v>7683.22</v>
      </c>
      <c r="F12" s="20">
        <v>6396.09</v>
      </c>
      <c r="G12" s="22">
        <v>5859.11</v>
      </c>
    </row>
    <row r="13" spans="1:7" x14ac:dyDescent="0.2">
      <c r="A13" s="15" t="s">
        <v>26</v>
      </c>
      <c r="B13" s="16">
        <v>61000</v>
      </c>
      <c r="C13" s="16">
        <v>35076.25</v>
      </c>
      <c r="D13" s="17">
        <v>0.57499999999999996</v>
      </c>
      <c r="E13" s="16">
        <v>34518.32</v>
      </c>
      <c r="F13" s="16">
        <v>32960.620000000003</v>
      </c>
      <c r="G13" s="18">
        <v>37967.5</v>
      </c>
    </row>
    <row r="14" spans="1:7" x14ac:dyDescent="0.2">
      <c r="A14" s="19" t="s">
        <v>14</v>
      </c>
      <c r="B14" s="20">
        <v>100000</v>
      </c>
      <c r="C14" s="20">
        <v>20179.39</v>
      </c>
      <c r="D14" s="21">
        <v>0.20180000000000001</v>
      </c>
      <c r="E14" s="20">
        <v>15991.3</v>
      </c>
      <c r="F14" s="20">
        <v>19069.27</v>
      </c>
      <c r="G14" s="22">
        <v>14991.57</v>
      </c>
    </row>
    <row r="15" spans="1:7" x14ac:dyDescent="0.2">
      <c r="A15" s="15" t="s">
        <v>15</v>
      </c>
      <c r="B15" s="16">
        <v>0</v>
      </c>
      <c r="C15" s="16">
        <v>0</v>
      </c>
      <c r="D15" s="17">
        <v>0</v>
      </c>
      <c r="E15" s="16">
        <v>0</v>
      </c>
      <c r="F15" s="16">
        <v>0</v>
      </c>
      <c r="G15" s="18">
        <v>0</v>
      </c>
    </row>
    <row r="16" spans="1:7" x14ac:dyDescent="0.2">
      <c r="A16" s="19" t="s">
        <v>16</v>
      </c>
      <c r="B16" s="20">
        <v>15000</v>
      </c>
      <c r="C16" s="20">
        <v>6172.86</v>
      </c>
      <c r="D16" s="21">
        <v>0.41149999999999998</v>
      </c>
      <c r="E16" s="20">
        <v>5426.75</v>
      </c>
      <c r="F16" s="20">
        <v>8612.56</v>
      </c>
      <c r="G16" s="22">
        <v>2070.86</v>
      </c>
    </row>
    <row r="17" spans="1:7" x14ac:dyDescent="0.2">
      <c r="A17" s="15" t="s">
        <v>17</v>
      </c>
      <c r="B17" s="16">
        <v>4000</v>
      </c>
      <c r="C17" s="16">
        <v>2522.6799999999998</v>
      </c>
      <c r="D17" s="17">
        <v>0.63070000000000004</v>
      </c>
      <c r="E17" s="16">
        <v>2135.59</v>
      </c>
      <c r="F17" s="16">
        <v>2636.17</v>
      </c>
      <c r="G17" s="18">
        <v>1962.16</v>
      </c>
    </row>
    <row r="18" spans="1:7" x14ac:dyDescent="0.2">
      <c r="A18" s="19" t="s">
        <v>18</v>
      </c>
      <c r="B18" s="20">
        <v>11000</v>
      </c>
      <c r="C18" s="20">
        <v>6487</v>
      </c>
      <c r="D18" s="21">
        <v>0.5897</v>
      </c>
      <c r="E18" s="20">
        <v>8356.34</v>
      </c>
      <c r="F18" s="20">
        <v>5933.64</v>
      </c>
      <c r="G18" s="22">
        <v>3691.77</v>
      </c>
    </row>
    <row r="19" spans="1:7" x14ac:dyDescent="0.2">
      <c r="A19" s="15" t="s">
        <v>19</v>
      </c>
      <c r="B19" s="16">
        <v>4800</v>
      </c>
      <c r="C19" s="16">
        <v>4270.82</v>
      </c>
      <c r="D19" s="17">
        <v>0.88980000000000004</v>
      </c>
      <c r="E19" s="16">
        <v>3151.91</v>
      </c>
      <c r="F19" s="16">
        <v>2995.06</v>
      </c>
      <c r="G19" s="18">
        <v>3050.47</v>
      </c>
    </row>
    <row r="20" spans="1:7" x14ac:dyDescent="0.2">
      <c r="A20" s="19" t="s">
        <v>20</v>
      </c>
      <c r="B20" s="20">
        <v>0</v>
      </c>
      <c r="C20" s="20">
        <v>0</v>
      </c>
      <c r="D20" s="21">
        <v>0</v>
      </c>
      <c r="E20" s="20">
        <v>0</v>
      </c>
      <c r="F20" s="20">
        <v>0</v>
      </c>
      <c r="G20" s="22">
        <v>0</v>
      </c>
    </row>
    <row r="21" spans="1:7" x14ac:dyDescent="0.2">
      <c r="A21" s="15" t="s">
        <v>21</v>
      </c>
      <c r="B21" s="16">
        <v>0</v>
      </c>
      <c r="C21" s="16">
        <v>389.17</v>
      </c>
      <c r="D21" s="17">
        <v>0</v>
      </c>
      <c r="E21" s="16">
        <v>0</v>
      </c>
      <c r="F21" s="16">
        <v>0</v>
      </c>
      <c r="G21" s="18">
        <v>0</v>
      </c>
    </row>
    <row r="22" spans="1:7" x14ac:dyDescent="0.2">
      <c r="A22" s="19" t="s">
        <v>35</v>
      </c>
      <c r="B22" s="20">
        <v>5500</v>
      </c>
      <c r="C22" s="20">
        <v>-286.20999999999998</v>
      </c>
      <c r="D22" s="21">
        <v>-5.1999999999999998E-2</v>
      </c>
      <c r="E22" s="20">
        <v>3348.89</v>
      </c>
      <c r="F22" s="20">
        <v>0</v>
      </c>
      <c r="G22" s="22">
        <v>1702.5</v>
      </c>
    </row>
    <row r="23" spans="1:7" x14ac:dyDescent="0.2">
      <c r="A23" s="15" t="s">
        <v>22</v>
      </c>
      <c r="B23" s="16">
        <v>22500</v>
      </c>
      <c r="C23" s="16">
        <v>3290.02</v>
      </c>
      <c r="D23" s="17">
        <v>0.1462</v>
      </c>
      <c r="E23" s="16">
        <v>7273.39</v>
      </c>
      <c r="F23" s="16">
        <v>3002.61</v>
      </c>
      <c r="G23" s="18">
        <v>1446.55</v>
      </c>
    </row>
    <row r="24" spans="1:7" x14ac:dyDescent="0.2">
      <c r="A24" s="19" t="s">
        <v>36</v>
      </c>
      <c r="B24" s="20">
        <v>55000</v>
      </c>
      <c r="C24" s="20">
        <v>22205.83</v>
      </c>
      <c r="D24" s="21">
        <v>0.4037</v>
      </c>
      <c r="E24" s="20">
        <v>18362.740000000002</v>
      </c>
      <c r="F24" s="20">
        <v>20955.09</v>
      </c>
      <c r="G24" s="22">
        <v>33923.85</v>
      </c>
    </row>
    <row r="25" spans="1:7" x14ac:dyDescent="0.2">
      <c r="A25" s="15" t="s">
        <v>23</v>
      </c>
      <c r="B25" s="16">
        <v>0</v>
      </c>
      <c r="C25" s="16">
        <v>0</v>
      </c>
      <c r="D25" s="17">
        <v>0</v>
      </c>
      <c r="E25" s="16">
        <v>0</v>
      </c>
      <c r="F25" s="16">
        <v>0</v>
      </c>
      <c r="G25" s="18">
        <v>0</v>
      </c>
    </row>
    <row r="26" spans="1:7" x14ac:dyDescent="0.2">
      <c r="A26" s="19" t="s">
        <v>38</v>
      </c>
      <c r="B26" s="20">
        <v>0</v>
      </c>
      <c r="C26" s="20">
        <v>0</v>
      </c>
      <c r="D26" s="21">
        <v>0</v>
      </c>
      <c r="E26" s="20">
        <v>0</v>
      </c>
      <c r="F26" s="20">
        <v>0</v>
      </c>
      <c r="G26" s="22">
        <v>0</v>
      </c>
    </row>
    <row r="27" spans="1:7" x14ac:dyDescent="0.2">
      <c r="A27" s="15" t="s">
        <v>32</v>
      </c>
      <c r="B27" s="16">
        <v>85000</v>
      </c>
      <c r="C27" s="16">
        <v>60125.37</v>
      </c>
      <c r="D27" s="17">
        <v>0.70740000000000003</v>
      </c>
      <c r="E27" s="16">
        <v>53398.8</v>
      </c>
      <c r="F27" s="16">
        <v>38684.75</v>
      </c>
      <c r="G27" s="18">
        <v>83005.89</v>
      </c>
    </row>
    <row r="28" spans="1:7" x14ac:dyDescent="0.2">
      <c r="A28" s="19" t="s">
        <v>24</v>
      </c>
      <c r="B28" s="20">
        <v>4000</v>
      </c>
      <c r="C28" s="20">
        <v>-30.73</v>
      </c>
      <c r="D28" s="21">
        <v>-7.7000000000000002E-3</v>
      </c>
      <c r="E28" s="20">
        <v>21.99</v>
      </c>
      <c r="F28" s="20">
        <v>209.65</v>
      </c>
      <c r="G28" s="22">
        <v>1498.24</v>
      </c>
    </row>
    <row r="29" spans="1:7" x14ac:dyDescent="0.2">
      <c r="A29" s="15" t="s">
        <v>44</v>
      </c>
      <c r="B29" s="16">
        <v>0</v>
      </c>
      <c r="C29" s="16">
        <v>0</v>
      </c>
      <c r="D29" s="17">
        <v>0</v>
      </c>
      <c r="E29" s="16">
        <v>0</v>
      </c>
      <c r="F29" s="16">
        <v>0</v>
      </c>
      <c r="G29" s="18">
        <v>0</v>
      </c>
    </row>
    <row r="30" spans="1:7" x14ac:dyDescent="0.2">
      <c r="A30" s="19" t="s">
        <v>27</v>
      </c>
      <c r="B30" s="20">
        <v>165855.15</v>
      </c>
      <c r="C30" s="20">
        <v>124391.34</v>
      </c>
      <c r="D30" s="21">
        <v>0.75</v>
      </c>
      <c r="E30" s="20">
        <v>106951.59</v>
      </c>
      <c r="F30" s="20">
        <v>104861.97</v>
      </c>
      <c r="G30" s="22">
        <v>72085.95</v>
      </c>
    </row>
    <row r="31" spans="1:7" x14ac:dyDescent="0.2">
      <c r="A31" s="15" t="s">
        <v>48</v>
      </c>
      <c r="B31" s="16">
        <v>4017150</v>
      </c>
      <c r="C31" s="16">
        <v>1357996.87</v>
      </c>
      <c r="D31" s="17">
        <v>0.33800000000000002</v>
      </c>
      <c r="E31" s="16">
        <v>602085.35</v>
      </c>
      <c r="F31" s="16">
        <v>905647.85</v>
      </c>
      <c r="G31" s="18">
        <v>484158.68</v>
      </c>
    </row>
    <row r="32" spans="1:7" x14ac:dyDescent="0.2">
      <c r="A32" s="30" t="s">
        <v>52</v>
      </c>
      <c r="B32" s="31">
        <f>SUM(B8:B31)</f>
        <v>7281474.46</v>
      </c>
      <c r="C32" s="35">
        <f>SUM(C8:C31)</f>
        <v>3638315.51</v>
      </c>
      <c r="D32" s="36">
        <f>+C32/B32</f>
        <v>0.49966741351448751</v>
      </c>
      <c r="E32" s="35">
        <f>SUM(E8:E31)</f>
        <v>2693552.12</v>
      </c>
      <c r="F32" s="35">
        <f>SUM(F8:F31)</f>
        <v>2928590.97</v>
      </c>
      <c r="G32" s="35">
        <f>SUM(G8:G31)</f>
        <v>2091902.1800000002</v>
      </c>
    </row>
    <row r="35" spans="1:1" x14ac:dyDescent="0.2">
      <c r="A35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32">
    <cfRule type="cellIs" dxfId="10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30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93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53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345028.03</v>
      </c>
      <c r="C8" s="20">
        <v>218206.05</v>
      </c>
      <c r="D8" s="21">
        <v>0.63239999999999996</v>
      </c>
      <c r="E8" s="20">
        <v>259589.81</v>
      </c>
      <c r="F8" s="20">
        <v>182643.29</v>
      </c>
      <c r="G8" s="22">
        <v>289567.40000000002</v>
      </c>
    </row>
    <row r="9" spans="1:7" x14ac:dyDescent="0.2">
      <c r="A9" s="15" t="s">
        <v>10</v>
      </c>
      <c r="B9" s="16">
        <v>156697.09</v>
      </c>
      <c r="C9" s="16">
        <v>101864.92</v>
      </c>
      <c r="D9" s="17">
        <v>0.65010000000000001</v>
      </c>
      <c r="E9" s="16">
        <v>100989.65</v>
      </c>
      <c r="F9" s="16">
        <v>69160.44</v>
      </c>
      <c r="G9" s="18">
        <v>121856.78</v>
      </c>
    </row>
    <row r="10" spans="1:7" x14ac:dyDescent="0.2">
      <c r="A10" s="19" t="s">
        <v>11</v>
      </c>
      <c r="B10" s="20">
        <v>4000</v>
      </c>
      <c r="C10" s="20">
        <v>2271.13</v>
      </c>
      <c r="D10" s="21">
        <v>0.56779999999999997</v>
      </c>
      <c r="E10" s="20">
        <v>1020.51</v>
      </c>
      <c r="F10" s="20">
        <v>3310.5</v>
      </c>
      <c r="G10" s="22">
        <v>1796.98</v>
      </c>
    </row>
    <row r="11" spans="1:7" x14ac:dyDescent="0.2">
      <c r="A11" s="15" t="s">
        <v>12</v>
      </c>
      <c r="B11" s="16">
        <v>500</v>
      </c>
      <c r="C11" s="16">
        <v>2401.87</v>
      </c>
      <c r="D11" s="17">
        <v>4.8037000000000001</v>
      </c>
      <c r="E11" s="16">
        <v>501</v>
      </c>
      <c r="F11" s="16">
        <v>806.15</v>
      </c>
      <c r="G11" s="18">
        <v>950.24</v>
      </c>
    </row>
    <row r="12" spans="1:7" x14ac:dyDescent="0.2">
      <c r="A12" s="19" t="s">
        <v>26</v>
      </c>
      <c r="B12" s="20">
        <v>0</v>
      </c>
      <c r="C12" s="20">
        <v>0</v>
      </c>
      <c r="D12" s="21">
        <v>0</v>
      </c>
      <c r="E12" s="20">
        <v>0</v>
      </c>
      <c r="F12" s="20">
        <v>0</v>
      </c>
      <c r="G12" s="22">
        <v>0</v>
      </c>
    </row>
    <row r="13" spans="1:7" x14ac:dyDescent="0.2">
      <c r="A13" s="15" t="s">
        <v>14</v>
      </c>
      <c r="B13" s="16">
        <v>9168</v>
      </c>
      <c r="C13" s="16">
        <v>3172.14</v>
      </c>
      <c r="D13" s="17">
        <v>0.34599999999999997</v>
      </c>
      <c r="E13" s="16">
        <v>6342.15</v>
      </c>
      <c r="F13" s="16">
        <v>5548.56</v>
      </c>
      <c r="G13" s="18">
        <v>3812.4</v>
      </c>
    </row>
    <row r="14" spans="1:7" x14ac:dyDescent="0.2">
      <c r="A14" s="19" t="s">
        <v>15</v>
      </c>
      <c r="B14" s="20">
        <v>0</v>
      </c>
      <c r="C14" s="20">
        <v>0</v>
      </c>
      <c r="D14" s="21">
        <v>0</v>
      </c>
      <c r="E14" s="20">
        <v>0</v>
      </c>
      <c r="F14" s="20">
        <v>0</v>
      </c>
      <c r="G14" s="22">
        <v>0</v>
      </c>
    </row>
    <row r="15" spans="1:7" x14ac:dyDescent="0.2">
      <c r="A15" s="15" t="s">
        <v>16</v>
      </c>
      <c r="B15" s="16">
        <v>1900</v>
      </c>
      <c r="C15" s="16">
        <v>1598.14</v>
      </c>
      <c r="D15" s="17">
        <v>0.84109999999999996</v>
      </c>
      <c r="E15" s="16">
        <v>46.32</v>
      </c>
      <c r="F15" s="16">
        <v>0</v>
      </c>
      <c r="G15" s="18">
        <v>170.35</v>
      </c>
    </row>
    <row r="16" spans="1:7" x14ac:dyDescent="0.2">
      <c r="A16" s="19" t="s">
        <v>17</v>
      </c>
      <c r="B16" s="20">
        <v>200</v>
      </c>
      <c r="C16" s="20">
        <v>0</v>
      </c>
      <c r="D16" s="21">
        <v>0</v>
      </c>
      <c r="E16" s="20">
        <v>0</v>
      </c>
      <c r="F16" s="20">
        <v>0</v>
      </c>
      <c r="G16" s="22">
        <v>60</v>
      </c>
    </row>
    <row r="17" spans="1:7" x14ac:dyDescent="0.2">
      <c r="A17" s="15" t="s">
        <v>18</v>
      </c>
      <c r="B17" s="16">
        <v>1900</v>
      </c>
      <c r="C17" s="16">
        <v>750</v>
      </c>
      <c r="D17" s="17">
        <v>0.3947</v>
      </c>
      <c r="E17" s="16">
        <v>276</v>
      </c>
      <c r="F17" s="16">
        <v>900</v>
      </c>
      <c r="G17" s="18">
        <v>498</v>
      </c>
    </row>
    <row r="18" spans="1:7" x14ac:dyDescent="0.2">
      <c r="A18" s="19" t="s">
        <v>20</v>
      </c>
      <c r="B18" s="20">
        <v>0</v>
      </c>
      <c r="C18" s="20">
        <v>0</v>
      </c>
      <c r="D18" s="21">
        <v>0</v>
      </c>
      <c r="E18" s="20">
        <v>0</v>
      </c>
      <c r="F18" s="20">
        <v>0</v>
      </c>
      <c r="G18" s="22">
        <v>0</v>
      </c>
    </row>
    <row r="19" spans="1:7" x14ac:dyDescent="0.2">
      <c r="A19" s="15" t="s">
        <v>22</v>
      </c>
      <c r="B19" s="16">
        <v>750</v>
      </c>
      <c r="C19" s="16">
        <v>464.71</v>
      </c>
      <c r="D19" s="17">
        <v>0.61960000000000004</v>
      </c>
      <c r="E19" s="16">
        <v>294.56</v>
      </c>
      <c r="F19" s="16">
        <v>347.34</v>
      </c>
      <c r="G19" s="18">
        <v>555.15</v>
      </c>
    </row>
    <row r="20" spans="1:7" x14ac:dyDescent="0.2">
      <c r="A20" s="19" t="s">
        <v>36</v>
      </c>
      <c r="B20" s="20">
        <v>0</v>
      </c>
      <c r="C20" s="20">
        <v>0</v>
      </c>
      <c r="D20" s="21">
        <v>0</v>
      </c>
      <c r="E20" s="20">
        <v>0</v>
      </c>
      <c r="F20" s="20">
        <v>0</v>
      </c>
      <c r="G20" s="22">
        <v>0</v>
      </c>
    </row>
    <row r="21" spans="1:7" x14ac:dyDescent="0.2">
      <c r="A21" s="15" t="s">
        <v>23</v>
      </c>
      <c r="B21" s="16">
        <v>143722.5</v>
      </c>
      <c r="C21" s="16">
        <v>100498.3</v>
      </c>
      <c r="D21" s="17">
        <v>0.69930000000000003</v>
      </c>
      <c r="E21" s="16">
        <v>97788.44</v>
      </c>
      <c r="F21" s="16">
        <v>88928.12</v>
      </c>
      <c r="G21" s="18">
        <v>93472.59</v>
      </c>
    </row>
    <row r="22" spans="1:7" x14ac:dyDescent="0.2">
      <c r="A22" s="19" t="s">
        <v>38</v>
      </c>
      <c r="B22" s="20">
        <v>0</v>
      </c>
      <c r="C22" s="20">
        <v>0</v>
      </c>
      <c r="D22" s="21">
        <v>0</v>
      </c>
      <c r="E22" s="20">
        <v>0</v>
      </c>
      <c r="F22" s="20">
        <v>45.81</v>
      </c>
      <c r="G22" s="22">
        <v>-2.5</v>
      </c>
    </row>
    <row r="23" spans="1:7" x14ac:dyDescent="0.2">
      <c r="A23" s="15" t="s">
        <v>32</v>
      </c>
      <c r="B23" s="16">
        <v>0</v>
      </c>
      <c r="C23" s="16">
        <v>0</v>
      </c>
      <c r="D23" s="17">
        <v>0</v>
      </c>
      <c r="E23" s="16">
        <v>0</v>
      </c>
      <c r="F23" s="16">
        <v>0</v>
      </c>
      <c r="G23" s="18">
        <v>0</v>
      </c>
    </row>
    <row r="24" spans="1:7" x14ac:dyDescent="0.2">
      <c r="A24" s="19" t="s">
        <v>24</v>
      </c>
      <c r="B24" s="20">
        <v>221088.78</v>
      </c>
      <c r="C24" s="20">
        <v>150649.60999999999</v>
      </c>
      <c r="D24" s="21">
        <v>0.68140000000000001</v>
      </c>
      <c r="E24" s="20">
        <v>127376.08</v>
      </c>
      <c r="F24" s="20">
        <v>114423.52</v>
      </c>
      <c r="G24" s="22">
        <v>83915.86</v>
      </c>
    </row>
    <row r="25" spans="1:7" x14ac:dyDescent="0.2">
      <c r="A25" s="15" t="s">
        <v>27</v>
      </c>
      <c r="B25" s="16">
        <v>0</v>
      </c>
      <c r="C25" s="16">
        <v>0</v>
      </c>
      <c r="D25" s="17">
        <v>0</v>
      </c>
      <c r="E25" s="16">
        <v>0</v>
      </c>
      <c r="F25" s="16">
        <v>0</v>
      </c>
      <c r="G25" s="18">
        <v>9186.2099999999991</v>
      </c>
    </row>
    <row r="26" spans="1:7" x14ac:dyDescent="0.2">
      <c r="A26" s="19" t="s">
        <v>48</v>
      </c>
      <c r="B26" s="20">
        <v>0</v>
      </c>
      <c r="C26" s="20">
        <v>0</v>
      </c>
      <c r="D26" s="21">
        <v>0</v>
      </c>
      <c r="E26" s="20">
        <v>2016.14</v>
      </c>
      <c r="F26" s="20">
        <v>0</v>
      </c>
      <c r="G26" s="22">
        <v>0</v>
      </c>
    </row>
    <row r="27" spans="1:7" x14ac:dyDescent="0.2">
      <c r="A27" s="30" t="s">
        <v>53</v>
      </c>
      <c r="B27" s="31">
        <f>SUM(B8:B26)</f>
        <v>884954.4</v>
      </c>
      <c r="C27" s="35">
        <f>SUM(C8:C26)</f>
        <v>581876.87</v>
      </c>
      <c r="D27" s="36">
        <f>+C27/B27</f>
        <v>0.65752186779341393</v>
      </c>
      <c r="E27" s="35">
        <f>SUM(E8:E26)</f>
        <v>596240.66</v>
      </c>
      <c r="F27" s="35">
        <f>SUM(F8:F26)</f>
        <v>466113.73000000004</v>
      </c>
      <c r="G27" s="35">
        <f>SUM(G8:G26)</f>
        <v>605839.46</v>
      </c>
    </row>
    <row r="30" spans="1:7" x14ac:dyDescent="0.2">
      <c r="A30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7">
    <cfRule type="cellIs" dxfId="9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33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97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54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678499.09</v>
      </c>
      <c r="C8" s="20">
        <v>522147.03</v>
      </c>
      <c r="D8" s="21">
        <v>0.76959999999999995</v>
      </c>
      <c r="E8" s="20">
        <v>496259.68</v>
      </c>
      <c r="F8" s="20">
        <v>459199.2</v>
      </c>
      <c r="G8" s="22">
        <v>413989.8</v>
      </c>
    </row>
    <row r="9" spans="1:7" x14ac:dyDescent="0.2">
      <c r="A9" s="15" t="s">
        <v>10</v>
      </c>
      <c r="B9" s="16">
        <v>327946.88</v>
      </c>
      <c r="C9" s="16">
        <v>253259.44</v>
      </c>
      <c r="D9" s="17">
        <v>0.77229999999999999</v>
      </c>
      <c r="E9" s="16">
        <v>239353.85</v>
      </c>
      <c r="F9" s="16">
        <v>218935.94</v>
      </c>
      <c r="G9" s="18">
        <v>188054.76</v>
      </c>
    </row>
    <row r="10" spans="1:7" x14ac:dyDescent="0.2">
      <c r="A10" s="19" t="s">
        <v>11</v>
      </c>
      <c r="B10" s="20">
        <v>2000</v>
      </c>
      <c r="C10" s="20">
        <v>883.02</v>
      </c>
      <c r="D10" s="21">
        <v>0.4415</v>
      </c>
      <c r="E10" s="20">
        <v>672.87</v>
      </c>
      <c r="F10" s="20">
        <v>202.94</v>
      </c>
      <c r="G10" s="22">
        <v>53.24</v>
      </c>
    </row>
    <row r="11" spans="1:7" x14ac:dyDescent="0.2">
      <c r="A11" s="15" t="s">
        <v>12</v>
      </c>
      <c r="B11" s="16">
        <v>53000</v>
      </c>
      <c r="C11" s="16">
        <v>37331.620000000003</v>
      </c>
      <c r="D11" s="17">
        <v>0.70440000000000003</v>
      </c>
      <c r="E11" s="16">
        <v>16866.21</v>
      </c>
      <c r="F11" s="16">
        <v>32519.97</v>
      </c>
      <c r="G11" s="18">
        <v>30613.58</v>
      </c>
    </row>
    <row r="12" spans="1:7" x14ac:dyDescent="0.2">
      <c r="A12" s="19" t="s">
        <v>13</v>
      </c>
      <c r="B12" s="20">
        <v>10000</v>
      </c>
      <c r="C12" s="20">
        <v>8026.78</v>
      </c>
      <c r="D12" s="21">
        <v>0.80269999999999997</v>
      </c>
      <c r="E12" s="20">
        <v>5891.06</v>
      </c>
      <c r="F12" s="20">
        <v>2533.81</v>
      </c>
      <c r="G12" s="22">
        <v>7105.41</v>
      </c>
    </row>
    <row r="13" spans="1:7" x14ac:dyDescent="0.2">
      <c r="A13" s="15" t="s">
        <v>26</v>
      </c>
      <c r="B13" s="16">
        <v>35000</v>
      </c>
      <c r="C13" s="16">
        <v>18298.650000000001</v>
      </c>
      <c r="D13" s="17">
        <v>0.52280000000000004</v>
      </c>
      <c r="E13" s="16">
        <v>14968.99</v>
      </c>
      <c r="F13" s="16">
        <v>16271.14</v>
      </c>
      <c r="G13" s="18">
        <v>20563.439999999999</v>
      </c>
    </row>
    <row r="14" spans="1:7" x14ac:dyDescent="0.2">
      <c r="A14" s="19" t="s">
        <v>14</v>
      </c>
      <c r="B14" s="20">
        <v>70000</v>
      </c>
      <c r="C14" s="20">
        <v>19971.099999999999</v>
      </c>
      <c r="D14" s="21">
        <v>0.2853</v>
      </c>
      <c r="E14" s="20">
        <v>67611.34</v>
      </c>
      <c r="F14" s="20">
        <v>47005</v>
      </c>
      <c r="G14" s="22">
        <v>12772.68</v>
      </c>
    </row>
    <row r="15" spans="1:7" x14ac:dyDescent="0.2">
      <c r="A15" s="15" t="s">
        <v>15</v>
      </c>
      <c r="B15" s="16">
        <v>0</v>
      </c>
      <c r="C15" s="16">
        <v>0</v>
      </c>
      <c r="D15" s="17">
        <v>0</v>
      </c>
      <c r="E15" s="16">
        <v>0</v>
      </c>
      <c r="F15" s="16">
        <v>0</v>
      </c>
      <c r="G15" s="18">
        <v>0</v>
      </c>
    </row>
    <row r="16" spans="1:7" x14ac:dyDescent="0.2">
      <c r="A16" s="19" t="s">
        <v>16</v>
      </c>
      <c r="B16" s="20">
        <v>6000</v>
      </c>
      <c r="C16" s="20">
        <v>2998.07</v>
      </c>
      <c r="D16" s="21">
        <v>0.49969999999999998</v>
      </c>
      <c r="E16" s="20">
        <v>3456.44</v>
      </c>
      <c r="F16" s="20">
        <v>2449.98</v>
      </c>
      <c r="G16" s="22">
        <v>1961.62</v>
      </c>
    </row>
    <row r="17" spans="1:7" x14ac:dyDescent="0.2">
      <c r="A17" s="15" t="s">
        <v>17</v>
      </c>
      <c r="B17" s="16">
        <v>1000</v>
      </c>
      <c r="C17" s="16">
        <v>480.65</v>
      </c>
      <c r="D17" s="17">
        <v>0.48070000000000002</v>
      </c>
      <c r="E17" s="16">
        <v>557.57000000000005</v>
      </c>
      <c r="F17" s="16">
        <v>603.16</v>
      </c>
      <c r="G17" s="18">
        <v>497.18</v>
      </c>
    </row>
    <row r="18" spans="1:7" x14ac:dyDescent="0.2">
      <c r="A18" s="19" t="s">
        <v>18</v>
      </c>
      <c r="B18" s="20">
        <v>6000</v>
      </c>
      <c r="C18" s="20">
        <v>3180.23</v>
      </c>
      <c r="D18" s="21">
        <v>0.53</v>
      </c>
      <c r="E18" s="20">
        <v>3855.67</v>
      </c>
      <c r="F18" s="20">
        <v>2970</v>
      </c>
      <c r="G18" s="22">
        <v>1385</v>
      </c>
    </row>
    <row r="19" spans="1:7" x14ac:dyDescent="0.2">
      <c r="A19" s="15" t="s">
        <v>19</v>
      </c>
      <c r="B19" s="16">
        <v>3800</v>
      </c>
      <c r="C19" s="16">
        <v>2521.7199999999998</v>
      </c>
      <c r="D19" s="17">
        <v>0.66359999999999997</v>
      </c>
      <c r="E19" s="16">
        <v>2463.4</v>
      </c>
      <c r="F19" s="16">
        <v>2229.65</v>
      </c>
      <c r="G19" s="18">
        <v>2508.75</v>
      </c>
    </row>
    <row r="20" spans="1:7" x14ac:dyDescent="0.2">
      <c r="A20" s="19" t="s">
        <v>20</v>
      </c>
      <c r="B20" s="20">
        <v>0</v>
      </c>
      <c r="C20" s="20">
        <v>0</v>
      </c>
      <c r="D20" s="21">
        <v>0</v>
      </c>
      <c r="E20" s="20">
        <v>0</v>
      </c>
      <c r="F20" s="20">
        <v>0</v>
      </c>
      <c r="G20" s="22">
        <v>0</v>
      </c>
    </row>
    <row r="21" spans="1:7" x14ac:dyDescent="0.2">
      <c r="A21" s="15" t="s">
        <v>21</v>
      </c>
      <c r="B21" s="16">
        <v>6000</v>
      </c>
      <c r="C21" s="16">
        <v>3067.55</v>
      </c>
      <c r="D21" s="17">
        <v>0.51129999999999998</v>
      </c>
      <c r="E21" s="16">
        <v>3379.91</v>
      </c>
      <c r="F21" s="16">
        <v>4331.57</v>
      </c>
      <c r="G21" s="18">
        <v>3039.11</v>
      </c>
    </row>
    <row r="22" spans="1:7" x14ac:dyDescent="0.2">
      <c r="A22" s="19" t="s">
        <v>35</v>
      </c>
      <c r="B22" s="20">
        <v>1000</v>
      </c>
      <c r="C22" s="20">
        <v>0</v>
      </c>
      <c r="D22" s="21">
        <v>0</v>
      </c>
      <c r="E22" s="20">
        <v>0</v>
      </c>
      <c r="F22" s="20">
        <v>0</v>
      </c>
      <c r="G22" s="22">
        <v>0</v>
      </c>
    </row>
    <row r="23" spans="1:7" x14ac:dyDescent="0.2">
      <c r="A23" s="15" t="s">
        <v>22</v>
      </c>
      <c r="B23" s="16">
        <v>5000</v>
      </c>
      <c r="C23" s="16">
        <v>759.7</v>
      </c>
      <c r="D23" s="17">
        <v>0.15190000000000001</v>
      </c>
      <c r="E23" s="16">
        <v>904.67</v>
      </c>
      <c r="F23" s="16">
        <v>321.89999999999998</v>
      </c>
      <c r="G23" s="18">
        <v>209.26</v>
      </c>
    </row>
    <row r="24" spans="1:7" x14ac:dyDescent="0.2">
      <c r="A24" s="19" t="s">
        <v>36</v>
      </c>
      <c r="B24" s="20">
        <v>20000</v>
      </c>
      <c r="C24" s="20">
        <v>25228.58</v>
      </c>
      <c r="D24" s="21">
        <v>1.2614000000000001</v>
      </c>
      <c r="E24" s="20">
        <v>20947.63</v>
      </c>
      <c r="F24" s="20">
        <v>15806.59</v>
      </c>
      <c r="G24" s="22">
        <v>8024.24</v>
      </c>
    </row>
    <row r="25" spans="1:7" x14ac:dyDescent="0.2">
      <c r="A25" s="15" t="s">
        <v>23</v>
      </c>
      <c r="B25" s="16">
        <v>0</v>
      </c>
      <c r="C25" s="16">
        <v>0</v>
      </c>
      <c r="D25" s="17">
        <v>0</v>
      </c>
      <c r="E25" s="16">
        <v>0</v>
      </c>
      <c r="F25" s="16">
        <v>0</v>
      </c>
      <c r="G25" s="18">
        <v>0</v>
      </c>
    </row>
    <row r="26" spans="1:7" x14ac:dyDescent="0.2">
      <c r="A26" s="19" t="s">
        <v>37</v>
      </c>
      <c r="B26" s="20">
        <v>0</v>
      </c>
      <c r="C26" s="20">
        <v>0</v>
      </c>
      <c r="D26" s="21">
        <v>0</v>
      </c>
      <c r="E26" s="20">
        <v>0</v>
      </c>
      <c r="F26" s="20">
        <v>0</v>
      </c>
      <c r="G26" s="22">
        <v>0</v>
      </c>
    </row>
    <row r="27" spans="1:7" x14ac:dyDescent="0.2">
      <c r="A27" s="15" t="s">
        <v>24</v>
      </c>
      <c r="B27" s="16">
        <v>1000</v>
      </c>
      <c r="C27" s="16">
        <v>0</v>
      </c>
      <c r="D27" s="17">
        <v>0</v>
      </c>
      <c r="E27" s="16">
        <v>53.78</v>
      </c>
      <c r="F27" s="16">
        <v>100</v>
      </c>
      <c r="G27" s="18">
        <v>507.67</v>
      </c>
    </row>
    <row r="28" spans="1:7" x14ac:dyDescent="0.2">
      <c r="A28" s="19" t="s">
        <v>27</v>
      </c>
      <c r="B28" s="20">
        <v>43390.83</v>
      </c>
      <c r="C28" s="20">
        <v>32543.1</v>
      </c>
      <c r="D28" s="21">
        <v>0.75</v>
      </c>
      <c r="E28" s="20">
        <v>27980.55</v>
      </c>
      <c r="F28" s="20">
        <v>27433.89</v>
      </c>
      <c r="G28" s="22">
        <v>21262.32</v>
      </c>
    </row>
    <row r="29" spans="1:7" x14ac:dyDescent="0.2">
      <c r="A29" s="15" t="s">
        <v>48</v>
      </c>
      <c r="B29" s="16">
        <v>975250</v>
      </c>
      <c r="C29" s="16">
        <v>783394.32</v>
      </c>
      <c r="D29" s="17">
        <v>0.80330000000000001</v>
      </c>
      <c r="E29" s="16">
        <v>684817.9</v>
      </c>
      <c r="F29" s="16">
        <v>197184.26</v>
      </c>
      <c r="G29" s="18">
        <v>122945.21</v>
      </c>
    </row>
    <row r="30" spans="1:7" x14ac:dyDescent="0.2">
      <c r="A30" s="30" t="s">
        <v>54</v>
      </c>
      <c r="B30" s="31">
        <f>SUM(B8:B29)</f>
        <v>2244886.7999999998</v>
      </c>
      <c r="C30" s="35">
        <f>SUM(C8:C29)</f>
        <v>1714091.5599999998</v>
      </c>
      <c r="D30" s="36">
        <f>+C30/B30</f>
        <v>0.76355367228316362</v>
      </c>
      <c r="E30" s="35">
        <f>SUM(E8:E29)</f>
        <v>1590041.52</v>
      </c>
      <c r="F30" s="35">
        <f>SUM(F8:F29)</f>
        <v>1030099</v>
      </c>
      <c r="G30" s="35">
        <f>SUM(G8:G29)</f>
        <v>835493.27</v>
      </c>
    </row>
    <row r="33" spans="1:1" x14ac:dyDescent="0.2">
      <c r="A33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30">
    <cfRule type="cellIs" dxfId="8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25"/>
  <sheetViews>
    <sheetView workbookViewId="0"/>
  </sheetViews>
  <sheetFormatPr defaultRowHeight="14.25" x14ac:dyDescent="0.2"/>
  <cols>
    <col min="1" max="1" width="18.875" bestFit="1" customWidth="1"/>
    <col min="2" max="2" width="11.25" bestFit="1" customWidth="1"/>
    <col min="3" max="3" width="11" bestFit="1" customWidth="1"/>
    <col min="4" max="4" width="9.375" style="4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98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55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92502.26</v>
      </c>
      <c r="C8" s="20">
        <v>67544</v>
      </c>
      <c r="D8" s="21">
        <v>0.73019999999999996</v>
      </c>
      <c r="E8" s="20">
        <v>65096.800000000003</v>
      </c>
      <c r="F8" s="20">
        <v>61001.25</v>
      </c>
      <c r="G8" s="22">
        <v>0</v>
      </c>
    </row>
    <row r="9" spans="1:7" x14ac:dyDescent="0.2">
      <c r="A9" s="15" t="s">
        <v>10</v>
      </c>
      <c r="B9" s="16">
        <v>45682.89</v>
      </c>
      <c r="C9" s="16">
        <v>33125.51</v>
      </c>
      <c r="D9" s="17">
        <v>0.72509999999999997</v>
      </c>
      <c r="E9" s="16">
        <v>32093.599999999999</v>
      </c>
      <c r="F9" s="16">
        <v>29755.38</v>
      </c>
      <c r="G9" s="18">
        <v>0</v>
      </c>
    </row>
    <row r="10" spans="1:7" x14ac:dyDescent="0.2">
      <c r="A10" s="19" t="s">
        <v>12</v>
      </c>
      <c r="B10" s="20">
        <v>22800</v>
      </c>
      <c r="C10" s="20">
        <v>5673.5</v>
      </c>
      <c r="D10" s="21">
        <v>0.24879999999999999</v>
      </c>
      <c r="E10" s="20">
        <v>4493.55</v>
      </c>
      <c r="F10" s="20">
        <v>7239.01</v>
      </c>
      <c r="G10" s="22">
        <v>3659.69</v>
      </c>
    </row>
    <row r="11" spans="1:7" x14ac:dyDescent="0.2">
      <c r="A11" s="15" t="s">
        <v>26</v>
      </c>
      <c r="B11" s="16">
        <v>0</v>
      </c>
      <c r="C11" s="16">
        <v>0</v>
      </c>
      <c r="D11" s="17">
        <v>0</v>
      </c>
      <c r="E11" s="16">
        <v>0</v>
      </c>
      <c r="F11" s="16">
        <v>0</v>
      </c>
      <c r="G11" s="18">
        <v>0</v>
      </c>
    </row>
    <row r="12" spans="1:7" x14ac:dyDescent="0.2">
      <c r="A12" s="19" t="s">
        <v>14</v>
      </c>
      <c r="B12" s="20">
        <v>4010766</v>
      </c>
      <c r="C12" s="20">
        <v>2932040.08</v>
      </c>
      <c r="D12" s="21">
        <v>0.73099999999999998</v>
      </c>
      <c r="E12" s="20">
        <v>3386847.7</v>
      </c>
      <c r="F12" s="20">
        <v>3263984.12</v>
      </c>
      <c r="G12" s="22">
        <v>2917902.5</v>
      </c>
    </row>
    <row r="13" spans="1:7" x14ac:dyDescent="0.2">
      <c r="A13" s="15" t="s">
        <v>21</v>
      </c>
      <c r="B13" s="16">
        <v>0</v>
      </c>
      <c r="C13" s="16">
        <v>0</v>
      </c>
      <c r="D13" s="17">
        <v>0</v>
      </c>
      <c r="E13" s="16">
        <v>0</v>
      </c>
      <c r="F13" s="16">
        <v>0</v>
      </c>
      <c r="G13" s="18">
        <v>0</v>
      </c>
    </row>
    <row r="14" spans="1:7" x14ac:dyDescent="0.2">
      <c r="A14" s="19" t="s">
        <v>22</v>
      </c>
      <c r="B14" s="20">
        <v>0</v>
      </c>
      <c r="C14" s="20">
        <v>0</v>
      </c>
      <c r="D14" s="21">
        <v>0</v>
      </c>
      <c r="E14" s="20">
        <v>0</v>
      </c>
      <c r="F14" s="20">
        <v>295.23</v>
      </c>
      <c r="G14" s="22">
        <v>0</v>
      </c>
    </row>
    <row r="15" spans="1:7" x14ac:dyDescent="0.2">
      <c r="A15" s="15" t="s">
        <v>36</v>
      </c>
      <c r="B15" s="16">
        <v>0</v>
      </c>
      <c r="C15" s="16">
        <v>0</v>
      </c>
      <c r="D15" s="17">
        <v>0</v>
      </c>
      <c r="E15" s="16">
        <v>0</v>
      </c>
      <c r="F15" s="16">
        <v>0</v>
      </c>
      <c r="G15" s="18">
        <v>0</v>
      </c>
    </row>
    <row r="16" spans="1:7" x14ac:dyDescent="0.2">
      <c r="A16" s="19" t="s">
        <v>32</v>
      </c>
      <c r="B16" s="20">
        <v>41700</v>
      </c>
      <c r="C16" s="20">
        <v>0</v>
      </c>
      <c r="D16" s="21">
        <v>0</v>
      </c>
      <c r="E16" s="20">
        <v>0</v>
      </c>
      <c r="F16" s="20">
        <v>0</v>
      </c>
      <c r="G16" s="22">
        <v>0</v>
      </c>
    </row>
    <row r="17" spans="1:7" x14ac:dyDescent="0.2">
      <c r="A17" s="15" t="s">
        <v>24</v>
      </c>
      <c r="B17" s="16">
        <v>0</v>
      </c>
      <c r="C17" s="16">
        <v>0</v>
      </c>
      <c r="D17" s="17">
        <v>0</v>
      </c>
      <c r="E17" s="16">
        <v>0</v>
      </c>
      <c r="F17" s="16">
        <v>7675.2</v>
      </c>
      <c r="G17" s="18">
        <v>0</v>
      </c>
    </row>
    <row r="18" spans="1:7" x14ac:dyDescent="0.2">
      <c r="A18" s="19" t="s">
        <v>44</v>
      </c>
      <c r="B18" s="20">
        <v>0</v>
      </c>
      <c r="C18" s="20">
        <v>0</v>
      </c>
      <c r="D18" s="21">
        <v>0</v>
      </c>
      <c r="E18" s="20">
        <v>0</v>
      </c>
      <c r="F18" s="20">
        <v>0</v>
      </c>
      <c r="G18" s="22">
        <v>0</v>
      </c>
    </row>
    <row r="19" spans="1:7" x14ac:dyDescent="0.2">
      <c r="A19" s="15" t="s">
        <v>45</v>
      </c>
      <c r="B19" s="16">
        <v>965125</v>
      </c>
      <c r="C19" s="16">
        <v>482562.5</v>
      </c>
      <c r="D19" s="17">
        <v>0.5</v>
      </c>
      <c r="E19" s="16">
        <v>510407.47</v>
      </c>
      <c r="F19" s="16">
        <v>-3765.75</v>
      </c>
      <c r="G19" s="18">
        <v>624082.32999999996</v>
      </c>
    </row>
    <row r="20" spans="1:7" x14ac:dyDescent="0.2">
      <c r="A20" s="19" t="s">
        <v>46</v>
      </c>
      <c r="B20" s="20">
        <v>2520000</v>
      </c>
      <c r="C20" s="20">
        <v>0</v>
      </c>
      <c r="D20" s="21">
        <v>0</v>
      </c>
      <c r="E20" s="20">
        <v>0</v>
      </c>
      <c r="F20" s="20">
        <v>567765.63</v>
      </c>
      <c r="G20" s="22">
        <v>0</v>
      </c>
    </row>
    <row r="21" spans="1:7" x14ac:dyDescent="0.2">
      <c r="A21" s="15" t="s">
        <v>48</v>
      </c>
      <c r="B21" s="16">
        <v>1610000</v>
      </c>
      <c r="C21" s="16">
        <v>796213.83</v>
      </c>
      <c r="D21" s="17">
        <v>0.4945</v>
      </c>
      <c r="E21" s="16">
        <v>983527.26</v>
      </c>
      <c r="F21" s="16">
        <v>927255.54</v>
      </c>
      <c r="G21" s="18">
        <v>1062187.58</v>
      </c>
    </row>
    <row r="22" spans="1:7" x14ac:dyDescent="0.2">
      <c r="A22" s="37" t="s">
        <v>55</v>
      </c>
      <c r="B22" s="31">
        <f>SUM(B8:B21)</f>
        <v>9308576.1500000004</v>
      </c>
      <c r="C22" s="35">
        <f>SUM(C8:C21)</f>
        <v>4317159.42</v>
      </c>
      <c r="D22" s="36">
        <f>+C22/B22</f>
        <v>0.46378300509471576</v>
      </c>
      <c r="E22" s="35">
        <f>SUM(E8:E21)</f>
        <v>4982466.38</v>
      </c>
      <c r="F22" s="35">
        <f>SUM(F8:F21)</f>
        <v>4861205.6100000003</v>
      </c>
      <c r="G22" s="35">
        <f>SUM(G8:G21)</f>
        <v>4607832.0999999996</v>
      </c>
    </row>
    <row r="25" spans="1:7" x14ac:dyDescent="0.2">
      <c r="A25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2">
    <cfRule type="cellIs" dxfId="7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18"/>
  <sheetViews>
    <sheetView workbookViewId="0"/>
  </sheetViews>
  <sheetFormatPr defaultRowHeight="14.25" x14ac:dyDescent="0.2"/>
  <cols>
    <col min="1" max="1" width="23.5" bestFit="1" customWidth="1"/>
    <col min="2" max="2" width="8.62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76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62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12</v>
      </c>
      <c r="B8" s="20">
        <v>0</v>
      </c>
      <c r="C8" s="20">
        <v>0</v>
      </c>
      <c r="D8" s="21">
        <v>0</v>
      </c>
      <c r="E8" s="20">
        <v>0</v>
      </c>
      <c r="F8" s="20">
        <v>0</v>
      </c>
      <c r="G8" s="22">
        <v>0</v>
      </c>
    </row>
    <row r="9" spans="1:7" x14ac:dyDescent="0.2">
      <c r="A9" s="15" t="s">
        <v>21</v>
      </c>
      <c r="B9" s="16">
        <v>4800</v>
      </c>
      <c r="C9" s="16">
        <v>3387.25</v>
      </c>
      <c r="D9" s="17">
        <v>0.70569999999999999</v>
      </c>
      <c r="E9" s="16">
        <v>1976.87</v>
      </c>
      <c r="F9" s="16">
        <v>716.89</v>
      </c>
      <c r="G9" s="18">
        <v>783.8</v>
      </c>
    </row>
    <row r="10" spans="1:7" x14ac:dyDescent="0.2">
      <c r="A10" s="19" t="s">
        <v>22</v>
      </c>
      <c r="B10" s="20">
        <v>8381.75</v>
      </c>
      <c r="C10" s="20">
        <v>45.06</v>
      </c>
      <c r="D10" s="21">
        <v>5.4000000000000003E-3</v>
      </c>
      <c r="E10" s="20">
        <v>0</v>
      </c>
      <c r="F10" s="20">
        <v>4406.63</v>
      </c>
      <c r="G10" s="22">
        <v>4163.0200000000004</v>
      </c>
    </row>
    <row r="11" spans="1:7" x14ac:dyDescent="0.2">
      <c r="A11" s="15" t="s">
        <v>23</v>
      </c>
      <c r="B11" s="16">
        <v>58542.74</v>
      </c>
      <c r="C11" s="16">
        <v>16261</v>
      </c>
      <c r="D11" s="17">
        <v>0.27779999999999999</v>
      </c>
      <c r="E11" s="16">
        <v>19701.2</v>
      </c>
      <c r="F11" s="16">
        <v>7336</v>
      </c>
      <c r="G11" s="18">
        <v>17066</v>
      </c>
    </row>
    <row r="12" spans="1:7" x14ac:dyDescent="0.2">
      <c r="A12" s="19" t="s">
        <v>38</v>
      </c>
      <c r="B12" s="20">
        <v>0</v>
      </c>
      <c r="C12" s="20">
        <v>19.600000000000001</v>
      </c>
      <c r="D12" s="21">
        <v>0</v>
      </c>
      <c r="E12" s="20">
        <v>150.59</v>
      </c>
      <c r="F12" s="20">
        <v>22.43</v>
      </c>
      <c r="G12" s="22">
        <v>115.41</v>
      </c>
    </row>
    <row r="13" spans="1:7" x14ac:dyDescent="0.2">
      <c r="A13" s="15" t="s">
        <v>24</v>
      </c>
      <c r="B13" s="16">
        <v>0</v>
      </c>
      <c r="C13" s="16">
        <v>0</v>
      </c>
      <c r="D13" s="17">
        <v>0</v>
      </c>
      <c r="E13" s="16">
        <v>0</v>
      </c>
      <c r="F13" s="16">
        <v>0</v>
      </c>
      <c r="G13" s="18">
        <v>0</v>
      </c>
    </row>
    <row r="14" spans="1:7" x14ac:dyDescent="0.2">
      <c r="A14" s="19" t="s">
        <v>49</v>
      </c>
      <c r="B14" s="20">
        <v>3712.76</v>
      </c>
      <c r="C14" s="20">
        <v>2784.6</v>
      </c>
      <c r="D14" s="21">
        <v>0.75</v>
      </c>
      <c r="E14" s="20">
        <v>2723.04</v>
      </c>
      <c r="F14" s="20">
        <v>2642.4</v>
      </c>
      <c r="G14" s="22">
        <v>2355.9299999999998</v>
      </c>
    </row>
    <row r="15" spans="1:7" x14ac:dyDescent="0.2">
      <c r="A15" s="30" t="s">
        <v>62</v>
      </c>
      <c r="B15" s="31">
        <f>SUM(B8:B14)</f>
        <v>75437.249999999985</v>
      </c>
      <c r="C15" s="31">
        <f>SUM(C8:C14)</f>
        <v>22497.51</v>
      </c>
      <c r="D15" s="32">
        <f>+C15/B15</f>
        <v>0.29822813000208787</v>
      </c>
      <c r="E15" s="31">
        <f>SUM(E8:E14)</f>
        <v>24551.7</v>
      </c>
      <c r="F15" s="31">
        <f>SUM(F8:F14)</f>
        <v>15124.35</v>
      </c>
      <c r="G15" s="31">
        <f>SUM(G8:G14)</f>
        <v>24484.16</v>
      </c>
    </row>
    <row r="18" spans="1:1" x14ac:dyDescent="0.2">
      <c r="A18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15">
    <cfRule type="cellIs" dxfId="6" priority="1" operator="greaterThan">
      <formula>$B$3</formula>
    </cfRule>
  </conditionalFormatting>
  <pageMargins left="0.38" right="0.28000000000000003" top="0.34" bottom="0.53" header="0.3" footer="0.3"/>
  <pageSetup scale="9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33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89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63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0</v>
      </c>
      <c r="C8" s="20">
        <v>0</v>
      </c>
      <c r="D8" s="21">
        <v>0</v>
      </c>
      <c r="E8" s="20">
        <v>0</v>
      </c>
      <c r="F8" s="20">
        <v>0</v>
      </c>
      <c r="G8" s="22">
        <v>0</v>
      </c>
    </row>
    <row r="9" spans="1:7" x14ac:dyDescent="0.2">
      <c r="A9" s="15" t="s">
        <v>10</v>
      </c>
      <c r="B9" s="16">
        <v>0</v>
      </c>
      <c r="C9" s="16">
        <v>0</v>
      </c>
      <c r="D9" s="17">
        <v>0</v>
      </c>
      <c r="E9" s="16">
        <v>0</v>
      </c>
      <c r="F9" s="16">
        <v>0</v>
      </c>
      <c r="G9" s="18">
        <v>0</v>
      </c>
    </row>
    <row r="10" spans="1:7" x14ac:dyDescent="0.2">
      <c r="A10" s="19" t="s">
        <v>11</v>
      </c>
      <c r="B10" s="20">
        <v>0</v>
      </c>
      <c r="C10" s="20">
        <v>0</v>
      </c>
      <c r="D10" s="21">
        <v>0</v>
      </c>
      <c r="E10" s="20">
        <v>0</v>
      </c>
      <c r="F10" s="20">
        <v>0</v>
      </c>
      <c r="G10" s="22">
        <v>0</v>
      </c>
    </row>
    <row r="11" spans="1:7" x14ac:dyDescent="0.2">
      <c r="A11" s="15" t="s">
        <v>12</v>
      </c>
      <c r="B11" s="16">
        <v>0</v>
      </c>
      <c r="C11" s="16">
        <v>0</v>
      </c>
      <c r="D11" s="17">
        <v>0</v>
      </c>
      <c r="E11" s="16">
        <v>0</v>
      </c>
      <c r="F11" s="16">
        <v>0</v>
      </c>
      <c r="G11" s="18">
        <v>0</v>
      </c>
    </row>
    <row r="12" spans="1:7" x14ac:dyDescent="0.2">
      <c r="A12" s="19" t="s">
        <v>26</v>
      </c>
      <c r="B12" s="20">
        <v>0</v>
      </c>
      <c r="C12" s="20">
        <v>0</v>
      </c>
      <c r="D12" s="21">
        <v>0</v>
      </c>
      <c r="E12" s="20">
        <v>0</v>
      </c>
      <c r="F12" s="20">
        <v>0</v>
      </c>
      <c r="G12" s="22">
        <v>0</v>
      </c>
    </row>
    <row r="13" spans="1:7" x14ac:dyDescent="0.2">
      <c r="A13" s="15" t="s">
        <v>14</v>
      </c>
      <c r="B13" s="16">
        <v>0</v>
      </c>
      <c r="C13" s="16">
        <v>0</v>
      </c>
      <c r="D13" s="17">
        <v>0</v>
      </c>
      <c r="E13" s="16">
        <v>0</v>
      </c>
      <c r="F13" s="16">
        <v>0</v>
      </c>
      <c r="G13" s="18">
        <v>0</v>
      </c>
    </row>
    <row r="14" spans="1:7" x14ac:dyDescent="0.2">
      <c r="A14" s="19" t="s">
        <v>15</v>
      </c>
      <c r="B14" s="20">
        <v>0</v>
      </c>
      <c r="C14" s="20">
        <v>0</v>
      </c>
      <c r="D14" s="21">
        <v>0</v>
      </c>
      <c r="E14" s="20">
        <v>0</v>
      </c>
      <c r="F14" s="20">
        <v>0</v>
      </c>
      <c r="G14" s="22">
        <v>0</v>
      </c>
    </row>
    <row r="15" spans="1:7" x14ac:dyDescent="0.2">
      <c r="A15" s="15" t="s">
        <v>16</v>
      </c>
      <c r="B15" s="16">
        <v>0</v>
      </c>
      <c r="C15" s="16">
        <v>0</v>
      </c>
      <c r="D15" s="17">
        <v>0</v>
      </c>
      <c r="E15" s="16">
        <v>0</v>
      </c>
      <c r="F15" s="16">
        <v>0</v>
      </c>
      <c r="G15" s="18">
        <v>0</v>
      </c>
    </row>
    <row r="16" spans="1:7" x14ac:dyDescent="0.2">
      <c r="A16" s="19" t="s">
        <v>17</v>
      </c>
      <c r="B16" s="20">
        <v>0</v>
      </c>
      <c r="C16" s="20">
        <v>0</v>
      </c>
      <c r="D16" s="21">
        <v>0</v>
      </c>
      <c r="E16" s="20">
        <v>0</v>
      </c>
      <c r="F16" s="20">
        <v>0</v>
      </c>
      <c r="G16" s="22">
        <v>0</v>
      </c>
    </row>
    <row r="17" spans="1:7" x14ac:dyDescent="0.2">
      <c r="A17" s="15" t="s">
        <v>18</v>
      </c>
      <c r="B17" s="16">
        <v>0</v>
      </c>
      <c r="C17" s="16">
        <v>0</v>
      </c>
      <c r="D17" s="17">
        <v>0</v>
      </c>
      <c r="E17" s="16">
        <v>0</v>
      </c>
      <c r="F17" s="16">
        <v>0</v>
      </c>
      <c r="G17" s="18">
        <v>0</v>
      </c>
    </row>
    <row r="18" spans="1:7" x14ac:dyDescent="0.2">
      <c r="A18" s="19" t="s">
        <v>20</v>
      </c>
      <c r="B18" s="20">
        <v>0</v>
      </c>
      <c r="C18" s="20">
        <v>0</v>
      </c>
      <c r="D18" s="21">
        <v>0</v>
      </c>
      <c r="E18" s="20">
        <v>0</v>
      </c>
      <c r="F18" s="20">
        <v>0</v>
      </c>
      <c r="G18" s="22">
        <v>0</v>
      </c>
    </row>
    <row r="19" spans="1:7" x14ac:dyDescent="0.2">
      <c r="A19" s="15" t="s">
        <v>22</v>
      </c>
      <c r="B19" s="16">
        <v>0</v>
      </c>
      <c r="C19" s="16">
        <v>0</v>
      </c>
      <c r="D19" s="17">
        <v>0</v>
      </c>
      <c r="E19" s="16">
        <v>0</v>
      </c>
      <c r="F19" s="16">
        <v>0</v>
      </c>
      <c r="G19" s="18">
        <v>0</v>
      </c>
    </row>
    <row r="20" spans="1:7" x14ac:dyDescent="0.2">
      <c r="A20" s="19" t="s">
        <v>36</v>
      </c>
      <c r="B20" s="20">
        <v>0</v>
      </c>
      <c r="C20" s="20">
        <v>0</v>
      </c>
      <c r="D20" s="21">
        <v>0</v>
      </c>
      <c r="E20" s="20">
        <v>0</v>
      </c>
      <c r="F20" s="20">
        <v>0</v>
      </c>
      <c r="G20" s="22">
        <v>0</v>
      </c>
    </row>
    <row r="21" spans="1:7" x14ac:dyDescent="0.2">
      <c r="A21" s="15" t="s">
        <v>23</v>
      </c>
      <c r="B21" s="16">
        <v>2815594</v>
      </c>
      <c r="C21" s="16">
        <v>1894751.17</v>
      </c>
      <c r="D21" s="17">
        <v>0.67290000000000005</v>
      </c>
      <c r="E21" s="16">
        <v>1811974.14</v>
      </c>
      <c r="F21" s="16">
        <v>1699540.94</v>
      </c>
      <c r="G21" s="18">
        <v>1745308.59</v>
      </c>
    </row>
    <row r="22" spans="1:7" x14ac:dyDescent="0.2">
      <c r="A22" s="19" t="s">
        <v>38</v>
      </c>
      <c r="B22" s="20">
        <v>15000</v>
      </c>
      <c r="C22" s="20">
        <v>5818.84</v>
      </c>
      <c r="D22" s="21">
        <v>0.38790000000000002</v>
      </c>
      <c r="E22" s="20">
        <v>12207.89</v>
      </c>
      <c r="F22" s="20">
        <v>2733.19</v>
      </c>
      <c r="G22" s="22">
        <v>18985.05</v>
      </c>
    </row>
    <row r="23" spans="1:7" x14ac:dyDescent="0.2">
      <c r="A23" s="15" t="s">
        <v>32</v>
      </c>
      <c r="B23" s="16">
        <v>1052072.6399999999</v>
      </c>
      <c r="C23" s="16">
        <v>667902.65</v>
      </c>
      <c r="D23" s="17">
        <v>0.63480000000000003</v>
      </c>
      <c r="E23" s="16">
        <v>653279.54</v>
      </c>
      <c r="F23" s="16">
        <v>613200.41</v>
      </c>
      <c r="G23" s="18">
        <v>551020.88</v>
      </c>
    </row>
    <row r="24" spans="1:7" x14ac:dyDescent="0.2">
      <c r="A24" s="19" t="s">
        <v>24</v>
      </c>
      <c r="B24" s="20">
        <v>0</v>
      </c>
      <c r="C24" s="20">
        <v>0</v>
      </c>
      <c r="D24" s="21">
        <v>0</v>
      </c>
      <c r="E24" s="20">
        <v>0</v>
      </c>
      <c r="F24" s="20">
        <v>0</v>
      </c>
      <c r="G24" s="22">
        <v>0</v>
      </c>
    </row>
    <row r="25" spans="1:7" x14ac:dyDescent="0.2">
      <c r="A25" s="15" t="s">
        <v>44</v>
      </c>
      <c r="B25" s="16">
        <v>0</v>
      </c>
      <c r="C25" s="16">
        <v>0</v>
      </c>
      <c r="D25" s="17">
        <v>0</v>
      </c>
      <c r="E25" s="16">
        <v>0</v>
      </c>
      <c r="F25" s="16">
        <v>0</v>
      </c>
      <c r="G25" s="18">
        <v>0</v>
      </c>
    </row>
    <row r="26" spans="1:7" x14ac:dyDescent="0.2">
      <c r="A26" s="19" t="s">
        <v>47</v>
      </c>
      <c r="B26" s="20">
        <v>0</v>
      </c>
      <c r="C26" s="20">
        <v>0</v>
      </c>
      <c r="D26" s="21">
        <v>0</v>
      </c>
      <c r="E26" s="20">
        <v>0</v>
      </c>
      <c r="F26" s="20">
        <v>0</v>
      </c>
      <c r="G26" s="22">
        <v>0</v>
      </c>
    </row>
    <row r="27" spans="1:7" x14ac:dyDescent="0.2">
      <c r="A27" s="15" t="s">
        <v>27</v>
      </c>
      <c r="B27" s="16">
        <v>0</v>
      </c>
      <c r="C27" s="16">
        <v>0</v>
      </c>
      <c r="D27" s="17">
        <v>0</v>
      </c>
      <c r="E27" s="16">
        <v>0</v>
      </c>
      <c r="F27" s="16">
        <v>0</v>
      </c>
      <c r="G27" s="18">
        <v>0</v>
      </c>
    </row>
    <row r="28" spans="1:7" x14ac:dyDescent="0.2">
      <c r="A28" s="19" t="s">
        <v>48</v>
      </c>
      <c r="B28" s="20">
        <v>0</v>
      </c>
      <c r="C28" s="20">
        <v>0</v>
      </c>
      <c r="D28" s="21">
        <v>0</v>
      </c>
      <c r="E28" s="20">
        <v>0</v>
      </c>
      <c r="F28" s="20">
        <v>0</v>
      </c>
      <c r="G28" s="22">
        <v>0</v>
      </c>
    </row>
    <row r="29" spans="1:7" x14ac:dyDescent="0.2">
      <c r="A29" s="15" t="s">
        <v>49</v>
      </c>
      <c r="B29" s="16">
        <v>522743.43</v>
      </c>
      <c r="C29" s="16">
        <v>392057.55</v>
      </c>
      <c r="D29" s="17">
        <v>0.75</v>
      </c>
      <c r="E29" s="16">
        <v>364647.69</v>
      </c>
      <c r="F29" s="16">
        <v>336218.76</v>
      </c>
      <c r="G29" s="18">
        <v>397636.92</v>
      </c>
    </row>
    <row r="30" spans="1:7" x14ac:dyDescent="0.2">
      <c r="A30" s="30" t="s">
        <v>63</v>
      </c>
      <c r="B30" s="31">
        <f>SUM(B8:B29)</f>
        <v>4405410.0699999994</v>
      </c>
      <c r="C30" s="31">
        <f>SUM(C8:C29)</f>
        <v>2960530.21</v>
      </c>
      <c r="D30" s="32">
        <f>+C30/B30</f>
        <v>0.67202148334854117</v>
      </c>
      <c r="E30" s="31">
        <f>SUM(E8:E29)</f>
        <v>2842109.26</v>
      </c>
      <c r="F30" s="31">
        <f>SUM(F8:F29)</f>
        <v>2651693.2999999998</v>
      </c>
      <c r="G30" s="31">
        <f>SUM(G8:G29)</f>
        <v>2712951.44</v>
      </c>
    </row>
    <row r="33" spans="1:1" x14ac:dyDescent="0.2">
      <c r="A33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30">
    <cfRule type="cellIs" dxfId="5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G34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87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64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468891.78</v>
      </c>
      <c r="C8" s="20">
        <v>316477.62</v>
      </c>
      <c r="D8" s="21">
        <v>0.67490000000000006</v>
      </c>
      <c r="E8" s="20">
        <v>260034.25</v>
      </c>
      <c r="F8" s="20">
        <v>319248.59999999998</v>
      </c>
      <c r="G8" s="22">
        <v>231079.71</v>
      </c>
    </row>
    <row r="9" spans="1:7" x14ac:dyDescent="0.2">
      <c r="A9" s="15" t="s">
        <v>10</v>
      </c>
      <c r="B9" s="16">
        <v>102880.82</v>
      </c>
      <c r="C9" s="16">
        <v>76602.240000000005</v>
      </c>
      <c r="D9" s="17">
        <v>0.74460000000000004</v>
      </c>
      <c r="E9" s="16">
        <v>65023.02</v>
      </c>
      <c r="F9" s="16">
        <v>68899.649999999994</v>
      </c>
      <c r="G9" s="18">
        <v>55790.64</v>
      </c>
    </row>
    <row r="10" spans="1:7" x14ac:dyDescent="0.2">
      <c r="A10" s="19" t="s">
        <v>11</v>
      </c>
      <c r="B10" s="20">
        <v>3000</v>
      </c>
      <c r="C10" s="20">
        <v>2116.87</v>
      </c>
      <c r="D10" s="21">
        <v>0.7056</v>
      </c>
      <c r="E10" s="20">
        <v>1611.16</v>
      </c>
      <c r="F10" s="20">
        <v>2560.25</v>
      </c>
      <c r="G10" s="22">
        <v>2459.6</v>
      </c>
    </row>
    <row r="11" spans="1:7" x14ac:dyDescent="0.2">
      <c r="A11" s="15" t="s">
        <v>12</v>
      </c>
      <c r="B11" s="16">
        <v>47600</v>
      </c>
      <c r="C11" s="16">
        <v>47859.16</v>
      </c>
      <c r="D11" s="17">
        <v>1.0054000000000001</v>
      </c>
      <c r="E11" s="16">
        <v>52977.42</v>
      </c>
      <c r="F11" s="16">
        <v>48373.24</v>
      </c>
      <c r="G11" s="18">
        <v>29543.52</v>
      </c>
    </row>
    <row r="12" spans="1:7" x14ac:dyDescent="0.2">
      <c r="A12" s="19" t="s">
        <v>14</v>
      </c>
      <c r="B12" s="20">
        <v>2600</v>
      </c>
      <c r="C12" s="20">
        <v>2275.4899999999998</v>
      </c>
      <c r="D12" s="21">
        <v>0.87519999999999998</v>
      </c>
      <c r="E12" s="20">
        <v>1722.86</v>
      </c>
      <c r="F12" s="20">
        <v>1744.3</v>
      </c>
      <c r="G12" s="22">
        <v>1614.56</v>
      </c>
    </row>
    <row r="13" spans="1:7" x14ac:dyDescent="0.2">
      <c r="A13" s="15" t="s">
        <v>15</v>
      </c>
      <c r="B13" s="16">
        <v>3000</v>
      </c>
      <c r="C13" s="16">
        <v>986.37</v>
      </c>
      <c r="D13" s="17">
        <v>0.32879999999999998</v>
      </c>
      <c r="E13" s="16">
        <v>1588.76</v>
      </c>
      <c r="F13" s="16">
        <v>2911.55</v>
      </c>
      <c r="G13" s="18">
        <v>975.47</v>
      </c>
    </row>
    <row r="14" spans="1:7" x14ac:dyDescent="0.2">
      <c r="A14" s="19" t="s">
        <v>16</v>
      </c>
      <c r="B14" s="20">
        <v>5000</v>
      </c>
      <c r="C14" s="20">
        <v>2618</v>
      </c>
      <c r="D14" s="21">
        <v>0.52359999999999995</v>
      </c>
      <c r="E14" s="20">
        <v>1980.3</v>
      </c>
      <c r="F14" s="20">
        <v>167.56</v>
      </c>
      <c r="G14" s="22">
        <v>680.12</v>
      </c>
    </row>
    <row r="15" spans="1:7" x14ac:dyDescent="0.2">
      <c r="A15" s="15" t="s">
        <v>17</v>
      </c>
      <c r="B15" s="16">
        <v>4000</v>
      </c>
      <c r="C15" s="16">
        <v>2238.04</v>
      </c>
      <c r="D15" s="17">
        <v>0.5595</v>
      </c>
      <c r="E15" s="16">
        <v>3486</v>
      </c>
      <c r="F15" s="16">
        <v>2457</v>
      </c>
      <c r="G15" s="18">
        <v>3835.98</v>
      </c>
    </row>
    <row r="16" spans="1:7" x14ac:dyDescent="0.2">
      <c r="A16" s="19" t="s">
        <v>18</v>
      </c>
      <c r="B16" s="20">
        <v>3000</v>
      </c>
      <c r="C16" s="20">
        <v>994.75</v>
      </c>
      <c r="D16" s="21">
        <v>0.33160000000000001</v>
      </c>
      <c r="E16" s="20">
        <v>0</v>
      </c>
      <c r="F16" s="20">
        <v>573</v>
      </c>
      <c r="G16" s="22">
        <v>549.62</v>
      </c>
    </row>
    <row r="17" spans="1:7" x14ac:dyDescent="0.2">
      <c r="A17" s="15" t="s">
        <v>19</v>
      </c>
      <c r="B17" s="16">
        <v>8000</v>
      </c>
      <c r="C17" s="16">
        <v>7258.74</v>
      </c>
      <c r="D17" s="17">
        <v>0.9073</v>
      </c>
      <c r="E17" s="16">
        <v>6187.7</v>
      </c>
      <c r="F17" s="16">
        <v>5128.13</v>
      </c>
      <c r="G17" s="18">
        <v>6511.31</v>
      </c>
    </row>
    <row r="18" spans="1:7" x14ac:dyDescent="0.2">
      <c r="A18" s="19" t="s">
        <v>20</v>
      </c>
      <c r="B18" s="20">
        <v>0</v>
      </c>
      <c r="C18" s="20">
        <v>0</v>
      </c>
      <c r="D18" s="21">
        <v>0</v>
      </c>
      <c r="E18" s="20">
        <v>0</v>
      </c>
      <c r="F18" s="20">
        <v>0</v>
      </c>
      <c r="G18" s="22">
        <v>0</v>
      </c>
    </row>
    <row r="19" spans="1:7" x14ac:dyDescent="0.2">
      <c r="A19" s="15" t="s">
        <v>21</v>
      </c>
      <c r="B19" s="16">
        <v>96000</v>
      </c>
      <c r="C19" s="16">
        <v>51477.95</v>
      </c>
      <c r="D19" s="17">
        <v>0.53620000000000001</v>
      </c>
      <c r="E19" s="16">
        <v>61864.61</v>
      </c>
      <c r="F19" s="16">
        <v>79080.55</v>
      </c>
      <c r="G19" s="18">
        <v>52003.02</v>
      </c>
    </row>
    <row r="20" spans="1:7" x14ac:dyDescent="0.2">
      <c r="A20" s="19" t="s">
        <v>35</v>
      </c>
      <c r="B20" s="20">
        <v>0</v>
      </c>
      <c r="C20" s="20">
        <v>0</v>
      </c>
      <c r="D20" s="21">
        <v>0</v>
      </c>
      <c r="E20" s="20">
        <v>0</v>
      </c>
      <c r="F20" s="20">
        <v>0</v>
      </c>
      <c r="G20" s="22">
        <v>0</v>
      </c>
    </row>
    <row r="21" spans="1:7" x14ac:dyDescent="0.2">
      <c r="A21" s="15" t="s">
        <v>22</v>
      </c>
      <c r="B21" s="16">
        <v>0</v>
      </c>
      <c r="C21" s="16">
        <v>0</v>
      </c>
      <c r="D21" s="17">
        <v>0</v>
      </c>
      <c r="E21" s="16">
        <v>0</v>
      </c>
      <c r="F21" s="16">
        <v>0</v>
      </c>
      <c r="G21" s="18">
        <v>0</v>
      </c>
    </row>
    <row r="22" spans="1:7" x14ac:dyDescent="0.2">
      <c r="A22" s="19" t="s">
        <v>36</v>
      </c>
      <c r="B22" s="20">
        <v>15000</v>
      </c>
      <c r="C22" s="20">
        <v>16127.65</v>
      </c>
      <c r="D22" s="21">
        <v>1.0751999999999999</v>
      </c>
      <c r="E22" s="20">
        <v>17040.02</v>
      </c>
      <c r="F22" s="20">
        <v>13433.04</v>
      </c>
      <c r="G22" s="22">
        <v>16555.71</v>
      </c>
    </row>
    <row r="23" spans="1:7" x14ac:dyDescent="0.2">
      <c r="A23" s="15" t="s">
        <v>23</v>
      </c>
      <c r="B23" s="16">
        <v>0</v>
      </c>
      <c r="C23" s="16">
        <v>0</v>
      </c>
      <c r="D23" s="17">
        <v>0</v>
      </c>
      <c r="E23" s="16">
        <v>0</v>
      </c>
      <c r="F23" s="16">
        <v>0</v>
      </c>
      <c r="G23" s="18">
        <v>0</v>
      </c>
    </row>
    <row r="24" spans="1:7" x14ac:dyDescent="0.2">
      <c r="A24" s="19" t="s">
        <v>38</v>
      </c>
      <c r="B24" s="20">
        <v>0</v>
      </c>
      <c r="C24" s="20">
        <v>0</v>
      </c>
      <c r="D24" s="21">
        <v>0</v>
      </c>
      <c r="E24" s="20">
        <v>0</v>
      </c>
      <c r="F24" s="20">
        <v>0</v>
      </c>
      <c r="G24" s="22">
        <v>9600</v>
      </c>
    </row>
    <row r="25" spans="1:7" x14ac:dyDescent="0.2">
      <c r="A25" s="15" t="s">
        <v>24</v>
      </c>
      <c r="B25" s="16">
        <v>12500</v>
      </c>
      <c r="C25" s="16">
        <v>10287.219999999999</v>
      </c>
      <c r="D25" s="17">
        <v>0.82299999999999995</v>
      </c>
      <c r="E25" s="16">
        <v>6166.23</v>
      </c>
      <c r="F25" s="16">
        <v>7789.69</v>
      </c>
      <c r="G25" s="18">
        <v>5527.66</v>
      </c>
    </row>
    <row r="26" spans="1:7" x14ac:dyDescent="0.2">
      <c r="A26" s="19" t="s">
        <v>44</v>
      </c>
      <c r="B26" s="20">
        <v>0</v>
      </c>
      <c r="C26" s="20">
        <v>0</v>
      </c>
      <c r="D26" s="21">
        <v>0</v>
      </c>
      <c r="E26" s="20">
        <v>0</v>
      </c>
      <c r="F26" s="20">
        <v>0</v>
      </c>
      <c r="G26" s="22">
        <v>0</v>
      </c>
    </row>
    <row r="27" spans="1:7" x14ac:dyDescent="0.2">
      <c r="A27" s="15" t="s">
        <v>47</v>
      </c>
      <c r="B27" s="16">
        <v>0</v>
      </c>
      <c r="C27" s="16">
        <v>0</v>
      </c>
      <c r="D27" s="17">
        <v>0</v>
      </c>
      <c r="E27" s="16">
        <v>0</v>
      </c>
      <c r="F27" s="16">
        <v>0</v>
      </c>
      <c r="G27" s="18">
        <v>0</v>
      </c>
    </row>
    <row r="28" spans="1:7" x14ac:dyDescent="0.2">
      <c r="A28" s="19" t="s">
        <v>27</v>
      </c>
      <c r="B28" s="20">
        <v>0</v>
      </c>
      <c r="C28" s="20">
        <v>0</v>
      </c>
      <c r="D28" s="21">
        <v>0</v>
      </c>
      <c r="E28" s="20">
        <v>0</v>
      </c>
      <c r="F28" s="20">
        <v>0</v>
      </c>
      <c r="G28" s="22">
        <v>0</v>
      </c>
    </row>
    <row r="29" spans="1:7" x14ac:dyDescent="0.2">
      <c r="A29" s="15" t="s">
        <v>48</v>
      </c>
      <c r="B29" s="16">
        <v>1310000</v>
      </c>
      <c r="C29" s="16">
        <v>288230.40999999997</v>
      </c>
      <c r="D29" s="17">
        <v>0.22</v>
      </c>
      <c r="E29" s="16">
        <v>204536.3</v>
      </c>
      <c r="F29" s="16">
        <v>65267.88</v>
      </c>
      <c r="G29" s="18">
        <v>186930.69</v>
      </c>
    </row>
    <row r="30" spans="1:7" x14ac:dyDescent="0.2">
      <c r="A30" s="19" t="s">
        <v>49</v>
      </c>
      <c r="B30" s="20">
        <v>0</v>
      </c>
      <c r="C30" s="20">
        <v>0</v>
      </c>
      <c r="D30" s="21">
        <v>0</v>
      </c>
      <c r="E30" s="20">
        <v>0</v>
      </c>
      <c r="F30" s="20">
        <v>0</v>
      </c>
      <c r="G30" s="22">
        <v>0</v>
      </c>
    </row>
    <row r="31" spans="1:7" x14ac:dyDescent="0.2">
      <c r="A31" s="30" t="s">
        <v>64</v>
      </c>
      <c r="B31" s="31">
        <f>SUM(B8:B30)</f>
        <v>2081472.6</v>
      </c>
      <c r="C31" s="31">
        <f>SUM(C8:C30)</f>
        <v>825550.51</v>
      </c>
      <c r="D31" s="32">
        <f>+C31/B31</f>
        <v>0.39661848539346611</v>
      </c>
      <c r="E31" s="31">
        <f>SUM(E8:E30)</f>
        <v>684218.62999999989</v>
      </c>
      <c r="F31" s="31">
        <f>SUM(F8:F30)</f>
        <v>617634.43999999994</v>
      </c>
      <c r="G31" s="31">
        <f>SUM(G8:G30)</f>
        <v>603657.60999999987</v>
      </c>
    </row>
    <row r="34" spans="1:1" x14ac:dyDescent="0.2">
      <c r="A34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31">
    <cfRule type="cellIs" dxfId="4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G29"/>
  <sheetViews>
    <sheetView workbookViewId="0"/>
  </sheetViews>
  <sheetFormatPr defaultRowHeight="14.25" x14ac:dyDescent="0.2"/>
  <cols>
    <col min="1" max="1" width="21.5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77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65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124905.86</v>
      </c>
      <c r="C8" s="20">
        <v>44390.18</v>
      </c>
      <c r="D8" s="21">
        <v>0.35539999999999999</v>
      </c>
      <c r="E8" s="20">
        <v>30546.74</v>
      </c>
      <c r="F8" s="20">
        <v>9233.8799999999992</v>
      </c>
      <c r="G8" s="22">
        <v>7756.87</v>
      </c>
    </row>
    <row r="9" spans="1:7" x14ac:dyDescent="0.2">
      <c r="A9" s="15" t="s">
        <v>10</v>
      </c>
      <c r="B9" s="16">
        <v>39423.599999999999</v>
      </c>
      <c r="C9" s="16">
        <v>7701.39</v>
      </c>
      <c r="D9" s="17">
        <v>0.1953</v>
      </c>
      <c r="E9" s="16">
        <v>4140.75</v>
      </c>
      <c r="F9" s="16">
        <v>1092.1099999999999</v>
      </c>
      <c r="G9" s="18">
        <v>1377.97</v>
      </c>
    </row>
    <row r="10" spans="1:7" x14ac:dyDescent="0.2">
      <c r="A10" s="19" t="s">
        <v>12</v>
      </c>
      <c r="B10" s="20">
        <v>13500</v>
      </c>
      <c r="C10" s="20">
        <v>4519.1000000000004</v>
      </c>
      <c r="D10" s="21">
        <v>0.3347</v>
      </c>
      <c r="E10" s="20">
        <v>8614.39</v>
      </c>
      <c r="F10" s="20">
        <v>4164.97</v>
      </c>
      <c r="G10" s="22">
        <v>2874.35</v>
      </c>
    </row>
    <row r="11" spans="1:7" x14ac:dyDescent="0.2">
      <c r="A11" s="15" t="s">
        <v>26</v>
      </c>
      <c r="B11" s="16">
        <v>2000</v>
      </c>
      <c r="C11" s="16">
        <v>1546.4</v>
      </c>
      <c r="D11" s="17">
        <v>0.7732</v>
      </c>
      <c r="E11" s="16">
        <v>860.71</v>
      </c>
      <c r="F11" s="16">
        <v>166.5</v>
      </c>
      <c r="G11" s="18">
        <v>598.41999999999996</v>
      </c>
    </row>
    <row r="12" spans="1:7" x14ac:dyDescent="0.2">
      <c r="A12" s="19" t="s">
        <v>14</v>
      </c>
      <c r="B12" s="20">
        <v>64100</v>
      </c>
      <c r="C12" s="20">
        <v>17189</v>
      </c>
      <c r="D12" s="21">
        <v>0.26819999999999999</v>
      </c>
      <c r="E12" s="20">
        <v>16314.74</v>
      </c>
      <c r="F12" s="20">
        <v>17905.939999999999</v>
      </c>
      <c r="G12" s="22">
        <v>17100</v>
      </c>
    </row>
    <row r="13" spans="1:7" x14ac:dyDescent="0.2">
      <c r="A13" s="15" t="s">
        <v>19</v>
      </c>
      <c r="B13" s="16">
        <v>2000</v>
      </c>
      <c r="C13" s="16">
        <v>117.97</v>
      </c>
      <c r="D13" s="17">
        <v>5.8999999999999997E-2</v>
      </c>
      <c r="E13" s="16">
        <v>2603.66</v>
      </c>
      <c r="F13" s="16">
        <v>2279.7199999999998</v>
      </c>
      <c r="G13" s="18">
        <v>0</v>
      </c>
    </row>
    <row r="14" spans="1:7" x14ac:dyDescent="0.2">
      <c r="A14" s="19" t="s">
        <v>20</v>
      </c>
      <c r="B14" s="20">
        <v>0</v>
      </c>
      <c r="C14" s="20">
        <v>0</v>
      </c>
      <c r="D14" s="21">
        <v>0</v>
      </c>
      <c r="E14" s="20">
        <v>0</v>
      </c>
      <c r="F14" s="20">
        <v>0</v>
      </c>
      <c r="G14" s="22">
        <v>0</v>
      </c>
    </row>
    <row r="15" spans="1:7" x14ac:dyDescent="0.2">
      <c r="A15" s="15" t="s">
        <v>21</v>
      </c>
      <c r="B15" s="16">
        <v>5800</v>
      </c>
      <c r="C15" s="16">
        <v>2705.26</v>
      </c>
      <c r="D15" s="17">
        <v>0.46639999999999998</v>
      </c>
      <c r="E15" s="16">
        <v>1514.35</v>
      </c>
      <c r="F15" s="16">
        <v>1097.07</v>
      </c>
      <c r="G15" s="18">
        <v>1644.31</v>
      </c>
    </row>
    <row r="16" spans="1:7" x14ac:dyDescent="0.2">
      <c r="A16" s="19" t="s">
        <v>22</v>
      </c>
      <c r="B16" s="20">
        <v>8000</v>
      </c>
      <c r="C16" s="20">
        <v>4168.07</v>
      </c>
      <c r="D16" s="21">
        <v>0.52100000000000002</v>
      </c>
      <c r="E16" s="20">
        <v>1201.78</v>
      </c>
      <c r="F16" s="20">
        <v>3818.01</v>
      </c>
      <c r="G16" s="22">
        <v>3991.44</v>
      </c>
    </row>
    <row r="17" spans="1:7" x14ac:dyDescent="0.2">
      <c r="A17" s="15" t="s">
        <v>36</v>
      </c>
      <c r="B17" s="16">
        <v>5500</v>
      </c>
      <c r="C17" s="16">
        <v>0</v>
      </c>
      <c r="D17" s="17">
        <v>0</v>
      </c>
      <c r="E17" s="16">
        <v>59.99</v>
      </c>
      <c r="F17" s="16">
        <v>1597.86</v>
      </c>
      <c r="G17" s="18">
        <v>86.93</v>
      </c>
    </row>
    <row r="18" spans="1:7" x14ac:dyDescent="0.2">
      <c r="A18" s="19" t="s">
        <v>23</v>
      </c>
      <c r="B18" s="20">
        <v>14500</v>
      </c>
      <c r="C18" s="20">
        <v>1994.68</v>
      </c>
      <c r="D18" s="21">
        <v>0.1376</v>
      </c>
      <c r="E18" s="20">
        <v>1400</v>
      </c>
      <c r="F18" s="20">
        <v>2105.2800000000002</v>
      </c>
      <c r="G18" s="22">
        <v>13318.59</v>
      </c>
    </row>
    <row r="19" spans="1:7" x14ac:dyDescent="0.2">
      <c r="A19" s="15" t="s">
        <v>32</v>
      </c>
      <c r="B19" s="16">
        <v>0</v>
      </c>
      <c r="C19" s="16">
        <v>12331.92</v>
      </c>
      <c r="D19" s="17">
        <v>0</v>
      </c>
      <c r="E19" s="16">
        <v>1489.6</v>
      </c>
      <c r="F19" s="16">
        <v>0</v>
      </c>
      <c r="G19" s="18">
        <v>0</v>
      </c>
    </row>
    <row r="20" spans="1:7" x14ac:dyDescent="0.2">
      <c r="A20" s="19" t="s">
        <v>24</v>
      </c>
      <c r="B20" s="20">
        <v>20500</v>
      </c>
      <c r="C20" s="20">
        <v>1654.15</v>
      </c>
      <c r="D20" s="21">
        <v>8.0699999999999994E-2</v>
      </c>
      <c r="E20" s="20">
        <v>-1569.35</v>
      </c>
      <c r="F20" s="20">
        <v>-2077.89</v>
      </c>
      <c r="G20" s="22">
        <v>365.78</v>
      </c>
    </row>
    <row r="21" spans="1:7" x14ac:dyDescent="0.2">
      <c r="A21" s="15" t="s">
        <v>44</v>
      </c>
      <c r="B21" s="16">
        <v>0</v>
      </c>
      <c r="C21" s="16">
        <v>0</v>
      </c>
      <c r="D21" s="17">
        <v>0</v>
      </c>
      <c r="E21" s="16">
        <v>0</v>
      </c>
      <c r="F21" s="16">
        <v>0</v>
      </c>
      <c r="G21" s="18">
        <v>0</v>
      </c>
    </row>
    <row r="22" spans="1:7" x14ac:dyDescent="0.2">
      <c r="A22" s="19" t="s">
        <v>47</v>
      </c>
      <c r="B22" s="20">
        <v>0</v>
      </c>
      <c r="C22" s="20">
        <v>0</v>
      </c>
      <c r="D22" s="21">
        <v>0</v>
      </c>
      <c r="E22" s="20">
        <v>0</v>
      </c>
      <c r="F22" s="20">
        <v>0</v>
      </c>
      <c r="G22" s="22">
        <v>0</v>
      </c>
    </row>
    <row r="23" spans="1:7" x14ac:dyDescent="0.2">
      <c r="A23" s="15" t="s">
        <v>27</v>
      </c>
      <c r="B23" s="16">
        <v>0</v>
      </c>
      <c r="C23" s="16">
        <v>0</v>
      </c>
      <c r="D23" s="17">
        <v>0</v>
      </c>
      <c r="E23" s="16">
        <v>0</v>
      </c>
      <c r="F23" s="16">
        <v>0</v>
      </c>
      <c r="G23" s="18">
        <v>0</v>
      </c>
    </row>
    <row r="24" spans="1:7" x14ac:dyDescent="0.2">
      <c r="A24" s="19" t="s">
        <v>48</v>
      </c>
      <c r="B24" s="20">
        <v>529500</v>
      </c>
      <c r="C24" s="20">
        <v>2394988.66</v>
      </c>
      <c r="D24" s="21">
        <v>4.5231000000000003</v>
      </c>
      <c r="E24" s="20">
        <v>137362.91</v>
      </c>
      <c r="F24" s="20">
        <v>6400</v>
      </c>
      <c r="G24" s="22">
        <v>83372.899999999994</v>
      </c>
    </row>
    <row r="25" spans="1:7" x14ac:dyDescent="0.2">
      <c r="A25" s="15" t="s">
        <v>49</v>
      </c>
      <c r="B25" s="16">
        <v>12976.73</v>
      </c>
      <c r="C25" s="16">
        <v>9732.51</v>
      </c>
      <c r="D25" s="17">
        <v>0.75</v>
      </c>
      <c r="E25" s="16">
        <v>9517.41</v>
      </c>
      <c r="F25" s="16">
        <v>9235.7999999999993</v>
      </c>
      <c r="G25" s="18">
        <v>8234.4599999999991</v>
      </c>
    </row>
    <row r="26" spans="1:7" x14ac:dyDescent="0.2">
      <c r="A26" s="30" t="s">
        <v>65</v>
      </c>
      <c r="B26" s="31">
        <f>SUM(B8:B25)</f>
        <v>842706.19</v>
      </c>
      <c r="C26" s="31">
        <f>SUM(C8:C25)</f>
        <v>2503039.29</v>
      </c>
      <c r="D26" s="32">
        <f>+C26/B26</f>
        <v>2.9702395920457167</v>
      </c>
      <c r="E26" s="31">
        <f>SUM(E8:E25)</f>
        <v>214057.68000000002</v>
      </c>
      <c r="F26" s="31">
        <f>SUM(F8:F25)</f>
        <v>57019.25</v>
      </c>
      <c r="G26" s="31">
        <f>SUM(G8:G25)</f>
        <v>140722.01999999999</v>
      </c>
    </row>
    <row r="29" spans="1:7" x14ac:dyDescent="0.2">
      <c r="A29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6">
    <cfRule type="cellIs" dxfId="3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16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4" bestFit="1" customWidth="1"/>
    <col min="5" max="5" width="10.5" style="4" bestFit="1" customWidth="1"/>
    <col min="6" max="6" width="11.125" bestFit="1" customWidth="1"/>
    <col min="7" max="7" width="12.5" bestFit="1" customWidth="1"/>
    <col min="8" max="8" width="9.375" bestFit="1" customWidth="1"/>
  </cols>
  <sheetData>
    <row r="1" spans="1:8" ht="18.75" x14ac:dyDescent="0.2">
      <c r="A1" s="6" t="s">
        <v>103</v>
      </c>
    </row>
    <row r="2" spans="1:8" ht="18.75" x14ac:dyDescent="0.2">
      <c r="A2" s="6" t="s">
        <v>83</v>
      </c>
    </row>
    <row r="3" spans="1:8" x14ac:dyDescent="0.2">
      <c r="A3" s="1" t="str">
        <f>+'City Wide'!A3</f>
        <v>For June</v>
      </c>
      <c r="B3" s="50">
        <f>+'City Wide'!B3</f>
        <v>0.75</v>
      </c>
    </row>
    <row r="4" spans="1:8" x14ac:dyDescent="0.2">
      <c r="A4" s="1" t="str">
        <f>+'City Wide'!A4</f>
        <v>Fiscal Year 2025</v>
      </c>
    </row>
    <row r="6" spans="1:8" x14ac:dyDescent="0.2">
      <c r="A6" s="2" t="s">
        <v>0</v>
      </c>
      <c r="B6" s="2" t="s">
        <v>1</v>
      </c>
      <c r="C6" s="2" t="s">
        <v>2</v>
      </c>
      <c r="D6" s="5" t="s">
        <v>3</v>
      </c>
      <c r="E6" s="5" t="s">
        <v>4</v>
      </c>
      <c r="F6" s="2" t="s">
        <v>5</v>
      </c>
      <c r="G6" s="2" t="s">
        <v>6</v>
      </c>
    </row>
    <row r="7" spans="1:8" x14ac:dyDescent="0.2">
      <c r="A7" s="30" t="s">
        <v>66</v>
      </c>
      <c r="B7" s="33" t="s">
        <v>8</v>
      </c>
      <c r="C7" s="33" t="s">
        <v>8</v>
      </c>
      <c r="D7" s="40" t="s">
        <v>8</v>
      </c>
      <c r="E7" s="44" t="s">
        <v>8</v>
      </c>
      <c r="F7" s="33" t="s">
        <v>8</v>
      </c>
      <c r="G7" s="33" t="s">
        <v>8</v>
      </c>
    </row>
    <row r="8" spans="1:8" x14ac:dyDescent="0.2">
      <c r="A8" s="19" t="s">
        <v>16</v>
      </c>
      <c r="B8" s="20">
        <v>2390</v>
      </c>
      <c r="C8" s="20">
        <v>0</v>
      </c>
      <c r="D8" s="21">
        <v>0</v>
      </c>
      <c r="E8" s="20">
        <v>1120.95</v>
      </c>
      <c r="F8" s="20">
        <v>0</v>
      </c>
      <c r="G8" s="22">
        <v>97.43</v>
      </c>
      <c r="H8" s="9"/>
    </row>
    <row r="9" spans="1:8" x14ac:dyDescent="0.2">
      <c r="A9" s="15" t="s">
        <v>17</v>
      </c>
      <c r="B9" s="16">
        <v>385</v>
      </c>
      <c r="C9" s="16">
        <v>0</v>
      </c>
      <c r="D9" s="17">
        <v>0</v>
      </c>
      <c r="E9" s="16">
        <v>0</v>
      </c>
      <c r="F9" s="16">
        <v>0</v>
      </c>
      <c r="G9" s="18">
        <v>0</v>
      </c>
      <c r="H9" s="9"/>
    </row>
    <row r="10" spans="1:8" x14ac:dyDescent="0.2">
      <c r="A10" s="19" t="s">
        <v>18</v>
      </c>
      <c r="B10" s="20">
        <v>2145</v>
      </c>
      <c r="C10" s="20">
        <v>0</v>
      </c>
      <c r="D10" s="21">
        <v>0</v>
      </c>
      <c r="E10" s="20">
        <v>895</v>
      </c>
      <c r="F10" s="20">
        <v>0</v>
      </c>
      <c r="G10" s="22">
        <v>175</v>
      </c>
      <c r="H10" s="9"/>
    </row>
    <row r="11" spans="1:8" x14ac:dyDescent="0.2">
      <c r="A11" s="15" t="s">
        <v>32</v>
      </c>
      <c r="B11" s="16">
        <v>626711</v>
      </c>
      <c r="C11" s="16">
        <v>611579.05000000005</v>
      </c>
      <c r="D11" s="17">
        <v>0.97589999999999999</v>
      </c>
      <c r="E11" s="16">
        <v>606651.62</v>
      </c>
      <c r="F11" s="16">
        <v>515755.16</v>
      </c>
      <c r="G11" s="18">
        <v>435276.6</v>
      </c>
      <c r="H11" s="9"/>
    </row>
    <row r="12" spans="1:8" x14ac:dyDescent="0.2">
      <c r="A12" s="19" t="s">
        <v>49</v>
      </c>
      <c r="B12" s="20">
        <v>74152.94</v>
      </c>
      <c r="C12" s="20">
        <v>55614.69</v>
      </c>
      <c r="D12" s="21">
        <v>0.75</v>
      </c>
      <c r="E12" s="20">
        <v>54385.56</v>
      </c>
      <c r="F12" s="20">
        <v>52775.91</v>
      </c>
      <c r="G12" s="22">
        <v>47054.16</v>
      </c>
      <c r="H12" s="9"/>
    </row>
    <row r="13" spans="1:8" x14ac:dyDescent="0.2">
      <c r="A13" s="30" t="s">
        <v>66</v>
      </c>
      <c r="B13" s="31">
        <f>SUM(B8:B12)</f>
        <v>705783.94</v>
      </c>
      <c r="C13" s="31">
        <f>SUM(C8:C12)</f>
        <v>667193.74</v>
      </c>
      <c r="D13" s="32">
        <f>+C13/B13</f>
        <v>0.94532292701361276</v>
      </c>
      <c r="E13" s="31">
        <f>SUM(E8:E12)</f>
        <v>663053.12999999989</v>
      </c>
      <c r="F13" s="31">
        <f>SUM(F8:F12)</f>
        <v>568531.06999999995</v>
      </c>
      <c r="G13" s="31">
        <f>SUM(G8:G12)</f>
        <v>482603.18999999994</v>
      </c>
      <c r="H13" s="10"/>
    </row>
    <row r="16" spans="1:8" x14ac:dyDescent="0.2">
      <c r="A16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13">
    <cfRule type="cellIs" dxfId="2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6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74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12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25</v>
      </c>
      <c r="B7" s="33" t="s">
        <v>8</v>
      </c>
      <c r="C7" s="33" t="s">
        <v>8</v>
      </c>
      <c r="D7" s="34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880070.87</v>
      </c>
      <c r="C8" s="20">
        <v>667283.44999999995</v>
      </c>
      <c r="D8" s="21">
        <v>0.75819999999999999</v>
      </c>
      <c r="E8" s="20">
        <v>666125.31999999995</v>
      </c>
      <c r="F8" s="20">
        <v>552981.49</v>
      </c>
      <c r="G8" s="22">
        <v>515082.43</v>
      </c>
    </row>
    <row r="9" spans="1:7" x14ac:dyDescent="0.2">
      <c r="A9" s="15" t="s">
        <v>10</v>
      </c>
      <c r="B9" s="16">
        <v>332210.33</v>
      </c>
      <c r="C9" s="16">
        <v>235106.66</v>
      </c>
      <c r="D9" s="17">
        <v>0.7077</v>
      </c>
      <c r="E9" s="16">
        <v>243302.3</v>
      </c>
      <c r="F9" s="16">
        <v>186694.32</v>
      </c>
      <c r="G9" s="18">
        <v>171346.56</v>
      </c>
    </row>
    <row r="10" spans="1:7" x14ac:dyDescent="0.2">
      <c r="A10" s="19" t="s">
        <v>11</v>
      </c>
      <c r="B10" s="20">
        <v>2000</v>
      </c>
      <c r="C10" s="20">
        <v>999.23</v>
      </c>
      <c r="D10" s="21">
        <v>0.49959999999999999</v>
      </c>
      <c r="E10" s="20">
        <v>1044.98</v>
      </c>
      <c r="F10" s="20">
        <v>881.07</v>
      </c>
      <c r="G10" s="22">
        <v>645.55999999999995</v>
      </c>
    </row>
    <row r="11" spans="1:7" x14ac:dyDescent="0.2">
      <c r="A11" s="15" t="s">
        <v>12</v>
      </c>
      <c r="B11" s="16">
        <v>3000</v>
      </c>
      <c r="C11" s="16">
        <v>71.180000000000007</v>
      </c>
      <c r="D11" s="17">
        <v>2.3699999999999999E-2</v>
      </c>
      <c r="E11" s="16">
        <v>1496.94</v>
      </c>
      <c r="F11" s="16">
        <v>1057.69</v>
      </c>
      <c r="G11" s="18">
        <v>1780.47</v>
      </c>
    </row>
    <row r="12" spans="1:7" x14ac:dyDescent="0.2">
      <c r="A12" s="19" t="s">
        <v>26</v>
      </c>
      <c r="B12" s="20">
        <v>0</v>
      </c>
      <c r="C12" s="20">
        <v>0</v>
      </c>
      <c r="D12" s="21">
        <v>0</v>
      </c>
      <c r="E12" s="20">
        <v>0</v>
      </c>
      <c r="F12" s="20">
        <v>0</v>
      </c>
      <c r="G12" s="22">
        <v>0</v>
      </c>
    </row>
    <row r="13" spans="1:7" x14ac:dyDescent="0.2">
      <c r="A13" s="15" t="s">
        <v>15</v>
      </c>
      <c r="B13" s="16">
        <v>4700</v>
      </c>
      <c r="C13" s="16">
        <v>49.95</v>
      </c>
      <c r="D13" s="17">
        <v>1.06E-2</v>
      </c>
      <c r="E13" s="16">
        <v>652.66</v>
      </c>
      <c r="F13" s="16">
        <v>924.99</v>
      </c>
      <c r="G13" s="18">
        <v>6802.19</v>
      </c>
    </row>
    <row r="14" spans="1:7" x14ac:dyDescent="0.2">
      <c r="A14" s="19" t="s">
        <v>16</v>
      </c>
      <c r="B14" s="20">
        <v>13500</v>
      </c>
      <c r="C14" s="20">
        <v>7374.91</v>
      </c>
      <c r="D14" s="21">
        <v>0.54630000000000001</v>
      </c>
      <c r="E14" s="20">
        <v>14268.26</v>
      </c>
      <c r="F14" s="20">
        <v>7014.56</v>
      </c>
      <c r="G14" s="22">
        <v>7880.43</v>
      </c>
    </row>
    <row r="15" spans="1:7" x14ac:dyDescent="0.2">
      <c r="A15" s="15" t="s">
        <v>17</v>
      </c>
      <c r="B15" s="16">
        <v>29381.5</v>
      </c>
      <c r="C15" s="16">
        <v>14580.46</v>
      </c>
      <c r="D15" s="17">
        <v>0.49619999999999997</v>
      </c>
      <c r="E15" s="16">
        <v>14074.71</v>
      </c>
      <c r="F15" s="16">
        <v>5220.3100000000004</v>
      </c>
      <c r="G15" s="18">
        <v>3933.47</v>
      </c>
    </row>
    <row r="16" spans="1:7" x14ac:dyDescent="0.2">
      <c r="A16" s="19" t="s">
        <v>18</v>
      </c>
      <c r="B16" s="20">
        <v>7750</v>
      </c>
      <c r="C16" s="20">
        <v>2388</v>
      </c>
      <c r="D16" s="21">
        <v>0.30809999999999998</v>
      </c>
      <c r="E16" s="20">
        <v>1594.44</v>
      </c>
      <c r="F16" s="20">
        <v>725</v>
      </c>
      <c r="G16" s="22">
        <v>22566.7</v>
      </c>
    </row>
    <row r="17" spans="1:7" x14ac:dyDescent="0.2">
      <c r="A17" s="15" t="s">
        <v>20</v>
      </c>
      <c r="B17" s="16">
        <v>0</v>
      </c>
      <c r="C17" s="16">
        <v>0</v>
      </c>
      <c r="D17" s="17">
        <v>0</v>
      </c>
      <c r="E17" s="16">
        <v>0</v>
      </c>
      <c r="F17" s="16">
        <v>0</v>
      </c>
      <c r="G17" s="18">
        <v>0</v>
      </c>
    </row>
    <row r="18" spans="1:7" x14ac:dyDescent="0.2">
      <c r="A18" s="19" t="s">
        <v>22</v>
      </c>
      <c r="B18" s="20">
        <v>0</v>
      </c>
      <c r="C18" s="20">
        <v>0</v>
      </c>
      <c r="D18" s="21">
        <v>0</v>
      </c>
      <c r="E18" s="20">
        <v>0</v>
      </c>
      <c r="F18" s="20">
        <v>0</v>
      </c>
      <c r="G18" s="22">
        <v>170</v>
      </c>
    </row>
    <row r="19" spans="1:7" x14ac:dyDescent="0.2">
      <c r="A19" s="15" t="s">
        <v>23</v>
      </c>
      <c r="B19" s="16">
        <v>108000.08</v>
      </c>
      <c r="C19" s="16">
        <v>55905.06</v>
      </c>
      <c r="D19" s="17">
        <v>0.51759999999999995</v>
      </c>
      <c r="E19" s="16">
        <v>71141.88</v>
      </c>
      <c r="F19" s="16">
        <v>159282.56</v>
      </c>
      <c r="G19" s="18">
        <v>136468.35999999999</v>
      </c>
    </row>
    <row r="20" spans="1:7" x14ac:dyDescent="0.2">
      <c r="A20" s="19" t="s">
        <v>24</v>
      </c>
      <c r="B20" s="20">
        <v>0</v>
      </c>
      <c r="C20" s="20">
        <v>0</v>
      </c>
      <c r="D20" s="21">
        <v>0</v>
      </c>
      <c r="E20" s="20">
        <v>0</v>
      </c>
      <c r="F20" s="20">
        <v>0</v>
      </c>
      <c r="G20" s="22">
        <v>0</v>
      </c>
    </row>
    <row r="21" spans="1:7" x14ac:dyDescent="0.2">
      <c r="A21" s="15" t="s">
        <v>27</v>
      </c>
      <c r="B21" s="16">
        <v>0</v>
      </c>
      <c r="C21" s="16">
        <v>0</v>
      </c>
      <c r="D21" s="17">
        <v>0</v>
      </c>
      <c r="E21" s="16">
        <v>0</v>
      </c>
      <c r="F21" s="16">
        <v>0</v>
      </c>
      <c r="G21" s="18">
        <v>0</v>
      </c>
    </row>
    <row r="22" spans="1:7" x14ac:dyDescent="0.2">
      <c r="A22" s="19" t="s">
        <v>48</v>
      </c>
      <c r="B22" s="20">
        <v>0</v>
      </c>
      <c r="C22" s="20">
        <v>14595.64</v>
      </c>
      <c r="D22" s="21">
        <v>0</v>
      </c>
      <c r="E22" s="20">
        <v>11608.1</v>
      </c>
      <c r="F22" s="20">
        <v>0</v>
      </c>
      <c r="G22" s="22">
        <v>2210.17</v>
      </c>
    </row>
    <row r="23" spans="1:7" x14ac:dyDescent="0.2">
      <c r="A23" s="37" t="s">
        <v>25</v>
      </c>
      <c r="B23" s="31">
        <f>SUM(B8:B22)</f>
        <v>1380612.78</v>
      </c>
      <c r="C23" s="35">
        <f>SUM(C8:C22)</f>
        <v>998354.53999999992</v>
      </c>
      <c r="D23" s="36">
        <f>+C23/B23</f>
        <v>0.72312422024660661</v>
      </c>
      <c r="E23" s="35">
        <f>SUM(E8:E22)</f>
        <v>1025309.5899999997</v>
      </c>
      <c r="F23" s="35">
        <f>SUM(F8:F22)</f>
        <v>914781.99</v>
      </c>
      <c r="G23" s="35">
        <f>SUM(G8:G22)</f>
        <v>868886.34</v>
      </c>
    </row>
    <row r="24" spans="1:7" x14ac:dyDescent="0.2">
      <c r="D24" s="13"/>
    </row>
    <row r="25" spans="1:7" x14ac:dyDescent="0.2">
      <c r="D25" s="13"/>
    </row>
    <row r="26" spans="1:7" x14ac:dyDescent="0.2">
      <c r="A26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3">
    <cfRule type="cellIs" dxfId="37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34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90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7" t="s">
        <v>67</v>
      </c>
      <c r="B7" s="31" t="s">
        <v>8</v>
      </c>
      <c r="C7" s="31" t="s">
        <v>8</v>
      </c>
      <c r="D7" s="32" t="s">
        <v>8</v>
      </c>
      <c r="E7" s="31" t="s">
        <v>8</v>
      </c>
      <c r="F7" s="31" t="s">
        <v>8</v>
      </c>
      <c r="G7" s="31" t="s">
        <v>8</v>
      </c>
    </row>
    <row r="8" spans="1:7" x14ac:dyDescent="0.2">
      <c r="A8" s="19" t="s">
        <v>9</v>
      </c>
      <c r="B8" s="20">
        <v>381209</v>
      </c>
      <c r="C8" s="20">
        <v>289602.06</v>
      </c>
      <c r="D8" s="21">
        <v>0.75970000000000004</v>
      </c>
      <c r="E8" s="20">
        <v>216031.72</v>
      </c>
      <c r="F8" s="20">
        <v>230214.43</v>
      </c>
      <c r="G8" s="22">
        <v>237414.83</v>
      </c>
    </row>
    <row r="9" spans="1:7" x14ac:dyDescent="0.2">
      <c r="A9" s="15" t="s">
        <v>10</v>
      </c>
      <c r="B9" s="16">
        <v>209664.42</v>
      </c>
      <c r="C9" s="16">
        <v>139710.03</v>
      </c>
      <c r="D9" s="17">
        <v>0.66639999999999999</v>
      </c>
      <c r="E9" s="16">
        <v>100243.42</v>
      </c>
      <c r="F9" s="16">
        <v>103203.98</v>
      </c>
      <c r="G9" s="18">
        <v>105837.9</v>
      </c>
    </row>
    <row r="10" spans="1:7" x14ac:dyDescent="0.2">
      <c r="A10" s="19" t="s">
        <v>11</v>
      </c>
      <c r="B10" s="20">
        <v>750</v>
      </c>
      <c r="C10" s="20">
        <v>813.59</v>
      </c>
      <c r="D10" s="21">
        <v>1.0848</v>
      </c>
      <c r="E10" s="20">
        <v>436.43</v>
      </c>
      <c r="F10" s="20">
        <v>569.22</v>
      </c>
      <c r="G10" s="22">
        <v>443.74</v>
      </c>
    </row>
    <row r="11" spans="1:7" x14ac:dyDescent="0.2">
      <c r="A11" s="15" t="s">
        <v>12</v>
      </c>
      <c r="B11" s="16">
        <v>23050</v>
      </c>
      <c r="C11" s="16">
        <v>23599.48</v>
      </c>
      <c r="D11" s="17">
        <v>1.0238</v>
      </c>
      <c r="E11" s="16">
        <v>15670.32</v>
      </c>
      <c r="F11" s="16">
        <v>19424.900000000001</v>
      </c>
      <c r="G11" s="18">
        <v>20487.080000000002</v>
      </c>
    </row>
    <row r="12" spans="1:7" x14ac:dyDescent="0.2">
      <c r="A12" s="19" t="s">
        <v>13</v>
      </c>
      <c r="B12" s="20">
        <v>8000</v>
      </c>
      <c r="C12" s="20">
        <v>6709.87</v>
      </c>
      <c r="D12" s="21">
        <v>0.8387</v>
      </c>
      <c r="E12" s="20">
        <v>7735.21</v>
      </c>
      <c r="F12" s="20">
        <v>5681.69</v>
      </c>
      <c r="G12" s="22">
        <v>10.99</v>
      </c>
    </row>
    <row r="13" spans="1:7" x14ac:dyDescent="0.2">
      <c r="A13" s="15" t="s">
        <v>26</v>
      </c>
      <c r="B13" s="16">
        <v>22500</v>
      </c>
      <c r="C13" s="16">
        <v>19597.78</v>
      </c>
      <c r="D13" s="17">
        <v>0.871</v>
      </c>
      <c r="E13" s="16">
        <v>21533.51</v>
      </c>
      <c r="F13" s="16">
        <v>18988.64</v>
      </c>
      <c r="G13" s="18">
        <v>19390.79</v>
      </c>
    </row>
    <row r="14" spans="1:7" x14ac:dyDescent="0.2">
      <c r="A14" s="19" t="s">
        <v>14</v>
      </c>
      <c r="B14" s="20">
        <v>0</v>
      </c>
      <c r="C14" s="20">
        <v>0</v>
      </c>
      <c r="D14" s="21">
        <v>0</v>
      </c>
      <c r="E14" s="20">
        <v>0</v>
      </c>
      <c r="F14" s="20">
        <v>0</v>
      </c>
      <c r="G14" s="22">
        <v>0</v>
      </c>
    </row>
    <row r="15" spans="1:7" x14ac:dyDescent="0.2">
      <c r="A15" s="15" t="s">
        <v>16</v>
      </c>
      <c r="B15" s="16">
        <v>6150</v>
      </c>
      <c r="C15" s="16">
        <v>2546.4299999999998</v>
      </c>
      <c r="D15" s="17">
        <v>0.41410000000000002</v>
      </c>
      <c r="E15" s="16">
        <v>3043.62</v>
      </c>
      <c r="F15" s="16">
        <v>610.88</v>
      </c>
      <c r="G15" s="18">
        <v>389.78</v>
      </c>
    </row>
    <row r="16" spans="1:7" x14ac:dyDescent="0.2">
      <c r="A16" s="19" t="s">
        <v>17</v>
      </c>
      <c r="B16" s="20">
        <v>0</v>
      </c>
      <c r="C16" s="20">
        <v>0</v>
      </c>
      <c r="D16" s="21">
        <v>0</v>
      </c>
      <c r="E16" s="20">
        <v>0</v>
      </c>
      <c r="F16" s="20">
        <v>0</v>
      </c>
      <c r="G16" s="22">
        <v>0</v>
      </c>
    </row>
    <row r="17" spans="1:7" x14ac:dyDescent="0.2">
      <c r="A17" s="15" t="s">
        <v>18</v>
      </c>
      <c r="B17" s="16">
        <v>5550</v>
      </c>
      <c r="C17" s="16">
        <v>69</v>
      </c>
      <c r="D17" s="17">
        <v>1.24E-2</v>
      </c>
      <c r="E17" s="16">
        <v>0</v>
      </c>
      <c r="F17" s="16">
        <v>2100</v>
      </c>
      <c r="G17" s="18">
        <v>3150</v>
      </c>
    </row>
    <row r="18" spans="1:7" x14ac:dyDescent="0.2">
      <c r="A18" s="19" t="s">
        <v>19</v>
      </c>
      <c r="B18" s="20">
        <v>500</v>
      </c>
      <c r="C18" s="20">
        <v>225.18</v>
      </c>
      <c r="D18" s="21">
        <v>0.45040000000000002</v>
      </c>
      <c r="E18" s="20">
        <v>664.49</v>
      </c>
      <c r="F18" s="20">
        <v>0</v>
      </c>
      <c r="G18" s="22">
        <v>105.98</v>
      </c>
    </row>
    <row r="19" spans="1:7" x14ac:dyDescent="0.2">
      <c r="A19" s="15" t="s">
        <v>20</v>
      </c>
      <c r="B19" s="16">
        <v>0</v>
      </c>
      <c r="C19" s="16">
        <v>0</v>
      </c>
      <c r="D19" s="17">
        <v>0</v>
      </c>
      <c r="E19" s="16">
        <v>0</v>
      </c>
      <c r="F19" s="16">
        <v>0</v>
      </c>
      <c r="G19" s="18">
        <v>0</v>
      </c>
    </row>
    <row r="20" spans="1:7" x14ac:dyDescent="0.2">
      <c r="A20" s="19" t="s">
        <v>21</v>
      </c>
      <c r="B20" s="20">
        <v>11500</v>
      </c>
      <c r="C20" s="20">
        <v>9196.44</v>
      </c>
      <c r="D20" s="21">
        <v>0.79969999999999997</v>
      </c>
      <c r="E20" s="20">
        <v>8751.9699999999993</v>
      </c>
      <c r="F20" s="20">
        <v>9231.58</v>
      </c>
      <c r="G20" s="22">
        <v>6663.6</v>
      </c>
    </row>
    <row r="21" spans="1:7" x14ac:dyDescent="0.2">
      <c r="A21" s="15" t="s">
        <v>35</v>
      </c>
      <c r="B21" s="16">
        <v>0</v>
      </c>
      <c r="C21" s="16">
        <v>0</v>
      </c>
      <c r="D21" s="17">
        <v>0</v>
      </c>
      <c r="E21" s="16">
        <v>0</v>
      </c>
      <c r="F21" s="16">
        <v>0</v>
      </c>
      <c r="G21" s="18">
        <v>0</v>
      </c>
    </row>
    <row r="22" spans="1:7" x14ac:dyDescent="0.2">
      <c r="A22" s="19" t="s">
        <v>22</v>
      </c>
      <c r="B22" s="20">
        <v>5000</v>
      </c>
      <c r="C22" s="20">
        <v>794.93</v>
      </c>
      <c r="D22" s="21">
        <v>0.159</v>
      </c>
      <c r="E22" s="20">
        <v>2704.79</v>
      </c>
      <c r="F22" s="20">
        <v>25.12</v>
      </c>
      <c r="G22" s="22">
        <v>2859.87</v>
      </c>
    </row>
    <row r="23" spans="1:7" x14ac:dyDescent="0.2">
      <c r="A23" s="15" t="s">
        <v>36</v>
      </c>
      <c r="B23" s="16">
        <v>3000</v>
      </c>
      <c r="C23" s="16">
        <v>2869.13</v>
      </c>
      <c r="D23" s="17">
        <v>0.95640000000000003</v>
      </c>
      <c r="E23" s="16">
        <v>843.84</v>
      </c>
      <c r="F23" s="16">
        <v>2106.94</v>
      </c>
      <c r="G23" s="18">
        <v>907.04</v>
      </c>
    </row>
    <row r="24" spans="1:7" x14ac:dyDescent="0.2">
      <c r="A24" s="19" t="s">
        <v>23</v>
      </c>
      <c r="B24" s="20">
        <v>0</v>
      </c>
      <c r="C24" s="20">
        <v>0</v>
      </c>
      <c r="D24" s="21">
        <v>0</v>
      </c>
      <c r="E24" s="20">
        <v>0</v>
      </c>
      <c r="F24" s="20">
        <v>0</v>
      </c>
      <c r="G24" s="22">
        <v>0</v>
      </c>
    </row>
    <row r="25" spans="1:7" x14ac:dyDescent="0.2">
      <c r="A25" s="15" t="s">
        <v>37</v>
      </c>
      <c r="B25" s="16">
        <v>8500</v>
      </c>
      <c r="C25" s="16">
        <v>5739.3</v>
      </c>
      <c r="D25" s="17">
        <v>0.67520000000000002</v>
      </c>
      <c r="E25" s="16">
        <v>4544.7299999999996</v>
      </c>
      <c r="F25" s="16">
        <v>6392.37</v>
      </c>
      <c r="G25" s="18">
        <v>6317.15</v>
      </c>
    </row>
    <row r="26" spans="1:7" x14ac:dyDescent="0.2">
      <c r="A26" s="19" t="s">
        <v>24</v>
      </c>
      <c r="B26" s="20">
        <v>200</v>
      </c>
      <c r="C26" s="20">
        <v>0</v>
      </c>
      <c r="D26" s="21">
        <v>0</v>
      </c>
      <c r="E26" s="20">
        <v>0</v>
      </c>
      <c r="F26" s="20">
        <v>0</v>
      </c>
      <c r="G26" s="22">
        <v>41.86</v>
      </c>
    </row>
    <row r="27" spans="1:7" x14ac:dyDescent="0.2">
      <c r="A27" s="15" t="s">
        <v>44</v>
      </c>
      <c r="B27" s="16">
        <v>0</v>
      </c>
      <c r="C27" s="16">
        <v>0</v>
      </c>
      <c r="D27" s="17">
        <v>0</v>
      </c>
      <c r="E27" s="16">
        <v>0</v>
      </c>
      <c r="F27" s="16">
        <v>0</v>
      </c>
      <c r="G27" s="18">
        <v>0</v>
      </c>
    </row>
    <row r="28" spans="1:7" x14ac:dyDescent="0.2">
      <c r="A28" s="19" t="s">
        <v>47</v>
      </c>
      <c r="B28" s="20">
        <v>0</v>
      </c>
      <c r="C28" s="20">
        <v>0</v>
      </c>
      <c r="D28" s="21">
        <v>0</v>
      </c>
      <c r="E28" s="20">
        <v>0</v>
      </c>
      <c r="F28" s="20">
        <v>0</v>
      </c>
      <c r="G28" s="22">
        <v>0</v>
      </c>
    </row>
    <row r="29" spans="1:7" x14ac:dyDescent="0.2">
      <c r="A29" s="15" t="s">
        <v>27</v>
      </c>
      <c r="B29" s="16">
        <v>863.46</v>
      </c>
      <c r="C29" s="16">
        <v>647.54999999999995</v>
      </c>
      <c r="D29" s="17">
        <v>0.74990000000000001</v>
      </c>
      <c r="E29" s="16">
        <v>633.24</v>
      </c>
      <c r="F29" s="16">
        <v>614.52</v>
      </c>
      <c r="G29" s="18">
        <v>547.91999999999996</v>
      </c>
    </row>
    <row r="30" spans="1:7" x14ac:dyDescent="0.2">
      <c r="A30" s="19" t="s">
        <v>48</v>
      </c>
      <c r="B30" s="20">
        <v>147750</v>
      </c>
      <c r="C30" s="20">
        <v>126785.64</v>
      </c>
      <c r="D30" s="21">
        <v>0.85809999999999997</v>
      </c>
      <c r="E30" s="20">
        <v>956491.53</v>
      </c>
      <c r="F30" s="20">
        <v>10160</v>
      </c>
      <c r="G30" s="22">
        <v>18176.349999999999</v>
      </c>
    </row>
    <row r="31" spans="1:7" x14ac:dyDescent="0.2">
      <c r="A31" s="37" t="s">
        <v>67</v>
      </c>
      <c r="B31" s="31">
        <f>SUM(B8:B30)</f>
        <v>834186.88</v>
      </c>
      <c r="C31" s="31">
        <f>SUM(C8:C30)</f>
        <v>628906.40999999992</v>
      </c>
      <c r="D31" s="32">
        <f>+C31/B31</f>
        <v>0.75391548953634935</v>
      </c>
      <c r="E31" s="31">
        <f>SUM(E8:E30)</f>
        <v>1339328.82</v>
      </c>
      <c r="F31" s="31">
        <f>SUM(F8:F30)</f>
        <v>409324.27</v>
      </c>
      <c r="G31" s="31">
        <f>SUM(G8:G30)</f>
        <v>422744.87999999989</v>
      </c>
    </row>
    <row r="34" spans="1:1" x14ac:dyDescent="0.2">
      <c r="A34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31">
    <cfRule type="cellIs" dxfId="1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21"/>
  <sheetViews>
    <sheetView workbookViewId="0"/>
  </sheetViews>
  <sheetFormatPr defaultRowHeight="14.25" x14ac:dyDescent="0.2"/>
  <cols>
    <col min="1" max="1" width="20.125" bestFit="1" customWidth="1"/>
    <col min="2" max="2" width="9.375" bestFit="1" customWidth="1"/>
    <col min="3" max="3" width="11" bestFit="1" customWidth="1"/>
    <col min="4" max="4" width="9" style="4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100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99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0</v>
      </c>
      <c r="C8" s="20">
        <v>0</v>
      </c>
      <c r="D8" s="21">
        <v>0</v>
      </c>
      <c r="E8" s="20">
        <v>0</v>
      </c>
      <c r="F8" s="20">
        <v>0</v>
      </c>
      <c r="G8" s="22">
        <v>0</v>
      </c>
    </row>
    <row r="9" spans="1:7" x14ac:dyDescent="0.2">
      <c r="A9" s="15" t="s">
        <v>10</v>
      </c>
      <c r="B9" s="16">
        <v>0</v>
      </c>
      <c r="C9" s="16">
        <v>0</v>
      </c>
      <c r="D9" s="17">
        <v>0</v>
      </c>
      <c r="E9" s="16">
        <v>0</v>
      </c>
      <c r="F9" s="16">
        <v>0</v>
      </c>
      <c r="G9" s="18">
        <v>0</v>
      </c>
    </row>
    <row r="10" spans="1:7" x14ac:dyDescent="0.2">
      <c r="A10" s="19" t="s">
        <v>12</v>
      </c>
      <c r="B10" s="20">
        <v>16302.5</v>
      </c>
      <c r="C10" s="20">
        <v>15127.3</v>
      </c>
      <c r="D10" s="21">
        <v>0.92789999999999995</v>
      </c>
      <c r="E10" s="20">
        <v>12495</v>
      </c>
      <c r="F10" s="20">
        <v>0</v>
      </c>
      <c r="G10" s="22">
        <v>661</v>
      </c>
    </row>
    <row r="11" spans="1:7" x14ac:dyDescent="0.2">
      <c r="A11" s="15" t="s">
        <v>16</v>
      </c>
      <c r="B11" s="16">
        <v>0</v>
      </c>
      <c r="C11" s="16">
        <v>3304.28</v>
      </c>
      <c r="D11" s="17">
        <v>0</v>
      </c>
      <c r="E11" s="16">
        <v>2898.91</v>
      </c>
      <c r="F11" s="16">
        <v>1616.4</v>
      </c>
      <c r="G11" s="18">
        <v>5511.01</v>
      </c>
    </row>
    <row r="12" spans="1:7" x14ac:dyDescent="0.2">
      <c r="A12" s="19" t="s">
        <v>18</v>
      </c>
      <c r="B12" s="20">
        <v>20000</v>
      </c>
      <c r="C12" s="20">
        <v>26540</v>
      </c>
      <c r="D12" s="21">
        <v>1.327</v>
      </c>
      <c r="E12" s="20">
        <v>7173.11</v>
      </c>
      <c r="F12" s="20">
        <v>0</v>
      </c>
      <c r="G12" s="22">
        <v>18149</v>
      </c>
    </row>
    <row r="13" spans="1:7" x14ac:dyDescent="0.2">
      <c r="A13" s="15" t="s">
        <v>20</v>
      </c>
      <c r="B13" s="16">
        <v>0</v>
      </c>
      <c r="C13" s="16">
        <v>0</v>
      </c>
      <c r="D13" s="17">
        <v>0</v>
      </c>
      <c r="E13" s="16">
        <v>0</v>
      </c>
      <c r="F13" s="16">
        <v>0</v>
      </c>
      <c r="G13" s="18">
        <v>0</v>
      </c>
    </row>
    <row r="14" spans="1:7" x14ac:dyDescent="0.2">
      <c r="A14" s="19" t="s">
        <v>32</v>
      </c>
      <c r="B14" s="20">
        <v>0</v>
      </c>
      <c r="C14" s="20">
        <v>0</v>
      </c>
      <c r="D14" s="21">
        <v>0</v>
      </c>
      <c r="E14" s="20">
        <v>0</v>
      </c>
      <c r="F14" s="20">
        <v>0</v>
      </c>
      <c r="G14" s="22">
        <v>0</v>
      </c>
    </row>
    <row r="15" spans="1:7" x14ac:dyDescent="0.2">
      <c r="A15" s="15" t="s">
        <v>24</v>
      </c>
      <c r="B15" s="16">
        <v>0</v>
      </c>
      <c r="C15" s="16">
        <v>0</v>
      </c>
      <c r="D15" s="17">
        <v>0</v>
      </c>
      <c r="E15" s="16">
        <v>0</v>
      </c>
      <c r="F15" s="16">
        <v>0</v>
      </c>
      <c r="G15" s="18">
        <v>14</v>
      </c>
    </row>
    <row r="16" spans="1:7" x14ac:dyDescent="0.2">
      <c r="A16" s="19" t="s">
        <v>27</v>
      </c>
      <c r="B16" s="20">
        <v>0</v>
      </c>
      <c r="C16" s="20">
        <v>0</v>
      </c>
      <c r="D16" s="21">
        <v>0</v>
      </c>
      <c r="E16" s="20">
        <v>0</v>
      </c>
      <c r="F16" s="20">
        <v>0</v>
      </c>
      <c r="G16" s="22">
        <v>0</v>
      </c>
    </row>
    <row r="17" spans="1:7" x14ac:dyDescent="0.2">
      <c r="A17" s="15" t="s">
        <v>48</v>
      </c>
      <c r="B17" s="16">
        <v>42000</v>
      </c>
      <c r="C17" s="16">
        <v>13639</v>
      </c>
      <c r="D17" s="17">
        <v>0.32469999999999999</v>
      </c>
      <c r="E17" s="16">
        <v>22762.45</v>
      </c>
      <c r="F17" s="16">
        <v>35862.449999999997</v>
      </c>
      <c r="G17" s="18">
        <v>0</v>
      </c>
    </row>
    <row r="18" spans="1:7" x14ac:dyDescent="0.2">
      <c r="A18" s="30" t="s">
        <v>99</v>
      </c>
      <c r="B18" s="31">
        <f>SUM(B8:B17)</f>
        <v>78302.5</v>
      </c>
      <c r="C18" s="31">
        <f>SUM(C8:C17)</f>
        <v>58610.58</v>
      </c>
      <c r="D18" s="32">
        <f>+C18/B18</f>
        <v>0.74851479837808499</v>
      </c>
      <c r="E18" s="31">
        <f>SUM(E8:E17)</f>
        <v>45329.47</v>
      </c>
      <c r="F18" s="31">
        <f>SUM(F8:F17)</f>
        <v>37478.85</v>
      </c>
      <c r="G18" s="31">
        <f>SUM(G8:G17)</f>
        <v>24335.010000000002</v>
      </c>
    </row>
    <row r="21" spans="1:7" x14ac:dyDescent="0.2">
      <c r="A21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18">
    <cfRule type="cellIs" dxfId="0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7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80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11" t="s">
        <v>2</v>
      </c>
      <c r="D6" s="12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28</v>
      </c>
      <c r="B7" s="33" t="s">
        <v>8</v>
      </c>
      <c r="C7" s="38" t="s">
        <v>8</v>
      </c>
      <c r="D7" s="34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514975.28</v>
      </c>
      <c r="C8" s="20">
        <v>347570.09</v>
      </c>
      <c r="D8" s="21">
        <v>0.67490000000000006</v>
      </c>
      <c r="E8" s="20">
        <v>318057.76</v>
      </c>
      <c r="F8" s="20">
        <v>359564.73</v>
      </c>
      <c r="G8" s="22">
        <v>359230.07</v>
      </c>
    </row>
    <row r="9" spans="1:7" x14ac:dyDescent="0.2">
      <c r="A9" s="15" t="s">
        <v>10</v>
      </c>
      <c r="B9" s="16">
        <v>188409.46</v>
      </c>
      <c r="C9" s="16">
        <v>139300.57999999999</v>
      </c>
      <c r="D9" s="17">
        <v>0.73939999999999995</v>
      </c>
      <c r="E9" s="16">
        <v>111679.35</v>
      </c>
      <c r="F9" s="16">
        <v>123189.14</v>
      </c>
      <c r="G9" s="18">
        <v>123182.76</v>
      </c>
    </row>
    <row r="10" spans="1:7" x14ac:dyDescent="0.2">
      <c r="A10" s="19" t="s">
        <v>11</v>
      </c>
      <c r="B10" s="20">
        <v>27500</v>
      </c>
      <c r="C10" s="20">
        <v>22294.959999999999</v>
      </c>
      <c r="D10" s="21">
        <v>0.81069999999999998</v>
      </c>
      <c r="E10" s="20">
        <v>26835.27</v>
      </c>
      <c r="F10" s="20">
        <v>21551.17</v>
      </c>
      <c r="G10" s="22">
        <v>17197</v>
      </c>
    </row>
    <row r="11" spans="1:7" x14ac:dyDescent="0.2">
      <c r="A11" s="15" t="s">
        <v>12</v>
      </c>
      <c r="B11" s="16">
        <v>3900</v>
      </c>
      <c r="C11" s="16">
        <v>985.79</v>
      </c>
      <c r="D11" s="17">
        <v>0.25280000000000002</v>
      </c>
      <c r="E11" s="16">
        <v>419.56</v>
      </c>
      <c r="F11" s="16">
        <v>2691.52</v>
      </c>
      <c r="G11" s="18">
        <v>286.42</v>
      </c>
    </row>
    <row r="12" spans="1:7" x14ac:dyDescent="0.2">
      <c r="A12" s="19" t="s">
        <v>14</v>
      </c>
      <c r="B12" s="20">
        <v>58100</v>
      </c>
      <c r="C12" s="20">
        <v>59341.25</v>
      </c>
      <c r="D12" s="21">
        <v>1.0214000000000001</v>
      </c>
      <c r="E12" s="20">
        <v>57061.06</v>
      </c>
      <c r="F12" s="20">
        <v>51185</v>
      </c>
      <c r="G12" s="22">
        <v>50904</v>
      </c>
    </row>
    <row r="13" spans="1:7" x14ac:dyDescent="0.2">
      <c r="A13" s="15" t="s">
        <v>15</v>
      </c>
      <c r="B13" s="16">
        <v>7200</v>
      </c>
      <c r="C13" s="16">
        <v>3960.28</v>
      </c>
      <c r="D13" s="17">
        <v>0.55000000000000004</v>
      </c>
      <c r="E13" s="16">
        <v>1285.1300000000001</v>
      </c>
      <c r="F13" s="16">
        <v>3052.08</v>
      </c>
      <c r="G13" s="18">
        <v>3473.13</v>
      </c>
    </row>
    <row r="14" spans="1:7" x14ac:dyDescent="0.2">
      <c r="A14" s="19" t="s">
        <v>16</v>
      </c>
      <c r="B14" s="20">
        <v>11910</v>
      </c>
      <c r="C14" s="20">
        <v>4941.63</v>
      </c>
      <c r="D14" s="21">
        <v>0.41489999999999999</v>
      </c>
      <c r="E14" s="20">
        <v>4197.3</v>
      </c>
      <c r="F14" s="20">
        <v>9841.2800000000007</v>
      </c>
      <c r="G14" s="22">
        <v>2799.13</v>
      </c>
    </row>
    <row r="15" spans="1:7" x14ac:dyDescent="0.2">
      <c r="A15" s="15" t="s">
        <v>17</v>
      </c>
      <c r="B15" s="16">
        <v>23396</v>
      </c>
      <c r="C15" s="16">
        <v>24854.34</v>
      </c>
      <c r="D15" s="17">
        <v>1.0623</v>
      </c>
      <c r="E15" s="16">
        <v>23211.05</v>
      </c>
      <c r="F15" s="16">
        <v>22278.25</v>
      </c>
      <c r="G15" s="18">
        <v>21913.4</v>
      </c>
    </row>
    <row r="16" spans="1:7" x14ac:dyDescent="0.2">
      <c r="A16" s="19" t="s">
        <v>18</v>
      </c>
      <c r="B16" s="20">
        <v>3580</v>
      </c>
      <c r="C16" s="20">
        <v>2913</v>
      </c>
      <c r="D16" s="21">
        <v>0.81369999999999998</v>
      </c>
      <c r="E16" s="20">
        <v>85</v>
      </c>
      <c r="F16" s="20">
        <v>1569</v>
      </c>
      <c r="G16" s="22">
        <v>313.45999999999998</v>
      </c>
    </row>
    <row r="17" spans="1:7" x14ac:dyDescent="0.2">
      <c r="A17" s="15" t="s">
        <v>19</v>
      </c>
      <c r="B17" s="16">
        <v>0</v>
      </c>
      <c r="C17" s="16">
        <v>0</v>
      </c>
      <c r="D17" s="17">
        <v>0</v>
      </c>
      <c r="E17" s="16">
        <v>0</v>
      </c>
      <c r="F17" s="16">
        <v>0</v>
      </c>
      <c r="G17" s="18">
        <v>0</v>
      </c>
    </row>
    <row r="18" spans="1:7" x14ac:dyDescent="0.2">
      <c r="A18" s="19" t="s">
        <v>20</v>
      </c>
      <c r="B18" s="20">
        <v>0</v>
      </c>
      <c r="C18" s="20">
        <v>0</v>
      </c>
      <c r="D18" s="21">
        <v>0</v>
      </c>
      <c r="E18" s="20">
        <v>0</v>
      </c>
      <c r="F18" s="20">
        <v>0</v>
      </c>
      <c r="G18" s="22">
        <v>0</v>
      </c>
    </row>
    <row r="19" spans="1:7" x14ac:dyDescent="0.2">
      <c r="A19" s="15" t="s">
        <v>21</v>
      </c>
      <c r="B19" s="16">
        <v>37200</v>
      </c>
      <c r="C19" s="16">
        <v>24396.48</v>
      </c>
      <c r="D19" s="17">
        <v>0.65580000000000005</v>
      </c>
      <c r="E19" s="16">
        <v>23063.55</v>
      </c>
      <c r="F19" s="16">
        <v>22741.7</v>
      </c>
      <c r="G19" s="18">
        <v>18743.349999999999</v>
      </c>
    </row>
    <row r="20" spans="1:7" x14ac:dyDescent="0.2">
      <c r="A20" s="19" t="s">
        <v>22</v>
      </c>
      <c r="B20" s="20">
        <v>9000</v>
      </c>
      <c r="C20" s="20">
        <v>6764.53</v>
      </c>
      <c r="D20" s="21">
        <v>0.75160000000000005</v>
      </c>
      <c r="E20" s="20">
        <v>7272.65</v>
      </c>
      <c r="F20" s="20">
        <v>5835.08</v>
      </c>
      <c r="G20" s="22">
        <v>5138.58</v>
      </c>
    </row>
    <row r="21" spans="1:7" x14ac:dyDescent="0.2">
      <c r="A21" s="15" t="s">
        <v>23</v>
      </c>
      <c r="B21" s="16">
        <v>0</v>
      </c>
      <c r="C21" s="16">
        <v>0</v>
      </c>
      <c r="D21" s="17">
        <v>0</v>
      </c>
      <c r="E21" s="16">
        <v>0</v>
      </c>
      <c r="F21" s="16">
        <v>0</v>
      </c>
      <c r="G21" s="18">
        <v>0</v>
      </c>
    </row>
    <row r="22" spans="1:7" x14ac:dyDescent="0.2">
      <c r="A22" s="19" t="s">
        <v>24</v>
      </c>
      <c r="B22" s="20">
        <v>3400</v>
      </c>
      <c r="C22" s="20">
        <v>2320.5</v>
      </c>
      <c r="D22" s="21">
        <v>0.6825</v>
      </c>
      <c r="E22" s="20">
        <v>2038.7</v>
      </c>
      <c r="F22" s="20">
        <v>7633.72</v>
      </c>
      <c r="G22" s="22">
        <v>44952.05</v>
      </c>
    </row>
    <row r="23" spans="1:7" x14ac:dyDescent="0.2">
      <c r="A23" s="15" t="s">
        <v>48</v>
      </c>
      <c r="B23" s="16">
        <v>0</v>
      </c>
      <c r="C23" s="16">
        <v>4800</v>
      </c>
      <c r="D23" s="17">
        <v>0</v>
      </c>
      <c r="E23" s="16">
        <v>0</v>
      </c>
      <c r="F23" s="16">
        <v>0</v>
      </c>
      <c r="G23" s="18">
        <v>0</v>
      </c>
    </row>
    <row r="24" spans="1:7" x14ac:dyDescent="0.2">
      <c r="A24" s="30" t="s">
        <v>28</v>
      </c>
      <c r="B24" s="31">
        <f>SUM(B8:B23)</f>
        <v>888570.74</v>
      </c>
      <c r="C24" s="35">
        <f>SUM(C8:C23)</f>
        <v>644443.43000000005</v>
      </c>
      <c r="D24" s="36">
        <f>+C24/B24</f>
        <v>0.7252584414382135</v>
      </c>
      <c r="E24" s="35">
        <f>SUM(E8:E23)</f>
        <v>575206.38</v>
      </c>
      <c r="F24" s="35">
        <f>SUM(F8:F23)</f>
        <v>631132.66999999993</v>
      </c>
      <c r="G24" s="35">
        <f>SUM(G8:G23)</f>
        <v>648133.35</v>
      </c>
    </row>
    <row r="27" spans="1:7" x14ac:dyDescent="0.2">
      <c r="A27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4">
    <cfRule type="cellIs" dxfId="36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2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72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12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29</v>
      </c>
      <c r="B7" s="33" t="s">
        <v>8</v>
      </c>
      <c r="C7" s="33" t="s">
        <v>8</v>
      </c>
      <c r="D7" s="34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377348.24</v>
      </c>
      <c r="C8" s="20">
        <v>231372.25</v>
      </c>
      <c r="D8" s="21">
        <v>0.61319999999999997</v>
      </c>
      <c r="E8" s="20">
        <v>244079.73</v>
      </c>
      <c r="F8" s="20">
        <v>316115.26</v>
      </c>
      <c r="G8" s="22">
        <v>276850.69</v>
      </c>
    </row>
    <row r="9" spans="1:7" x14ac:dyDescent="0.2">
      <c r="A9" s="15" t="s">
        <v>10</v>
      </c>
      <c r="B9" s="16">
        <v>161724.64000000001</v>
      </c>
      <c r="C9" s="16">
        <v>72421.740000000005</v>
      </c>
      <c r="D9" s="17">
        <v>0.44779999999999998</v>
      </c>
      <c r="E9" s="16">
        <v>81724.41</v>
      </c>
      <c r="F9" s="16">
        <v>111723.13</v>
      </c>
      <c r="G9" s="18">
        <v>99905.79</v>
      </c>
    </row>
    <row r="10" spans="1:7" x14ac:dyDescent="0.2">
      <c r="A10" s="19" t="s">
        <v>11</v>
      </c>
      <c r="B10" s="20">
        <v>625</v>
      </c>
      <c r="C10" s="20">
        <v>346.92</v>
      </c>
      <c r="D10" s="21">
        <v>0.55510000000000004</v>
      </c>
      <c r="E10" s="20">
        <v>132.83000000000001</v>
      </c>
      <c r="F10" s="20">
        <v>237.78</v>
      </c>
      <c r="G10" s="22">
        <v>207.44</v>
      </c>
    </row>
    <row r="11" spans="1:7" x14ac:dyDescent="0.2">
      <c r="A11" s="15" t="s">
        <v>12</v>
      </c>
      <c r="B11" s="16">
        <v>500</v>
      </c>
      <c r="C11" s="16">
        <v>0</v>
      </c>
      <c r="D11" s="17">
        <v>0</v>
      </c>
      <c r="E11" s="16">
        <v>1530.5</v>
      </c>
      <c r="F11" s="16">
        <v>0</v>
      </c>
      <c r="G11" s="18">
        <v>0</v>
      </c>
    </row>
    <row r="12" spans="1:7" x14ac:dyDescent="0.2">
      <c r="A12" s="19" t="s">
        <v>14</v>
      </c>
      <c r="B12" s="20">
        <v>120360</v>
      </c>
      <c r="C12" s="20">
        <v>85760.6</v>
      </c>
      <c r="D12" s="21">
        <v>0.71250000000000002</v>
      </c>
      <c r="E12" s="20">
        <v>55656.79</v>
      </c>
      <c r="F12" s="20">
        <v>70</v>
      </c>
      <c r="G12" s="22">
        <v>70</v>
      </c>
    </row>
    <row r="13" spans="1:7" x14ac:dyDescent="0.2">
      <c r="A13" s="15" t="s">
        <v>16</v>
      </c>
      <c r="B13" s="16">
        <v>5100</v>
      </c>
      <c r="C13" s="16">
        <v>52.28</v>
      </c>
      <c r="D13" s="17">
        <v>1.03E-2</v>
      </c>
      <c r="E13" s="16">
        <v>2467.75</v>
      </c>
      <c r="F13" s="16">
        <v>547.09</v>
      </c>
      <c r="G13" s="18">
        <v>539.72</v>
      </c>
    </row>
    <row r="14" spans="1:7" x14ac:dyDescent="0.2">
      <c r="A14" s="19" t="s">
        <v>17</v>
      </c>
      <c r="B14" s="20">
        <v>3350</v>
      </c>
      <c r="C14" s="20">
        <v>2090</v>
      </c>
      <c r="D14" s="21">
        <v>0.62390000000000001</v>
      </c>
      <c r="E14" s="20">
        <v>3075</v>
      </c>
      <c r="F14" s="20">
        <v>3640</v>
      </c>
      <c r="G14" s="22">
        <v>2550</v>
      </c>
    </row>
    <row r="15" spans="1:7" x14ac:dyDescent="0.2">
      <c r="A15" s="15" t="s">
        <v>18</v>
      </c>
      <c r="B15" s="16">
        <v>1800</v>
      </c>
      <c r="C15" s="16">
        <v>0</v>
      </c>
      <c r="D15" s="17">
        <v>0</v>
      </c>
      <c r="E15" s="16">
        <v>0</v>
      </c>
      <c r="F15" s="16">
        <v>85</v>
      </c>
      <c r="G15" s="18">
        <v>499</v>
      </c>
    </row>
    <row r="16" spans="1:7" x14ac:dyDescent="0.2">
      <c r="A16" s="19" t="s">
        <v>20</v>
      </c>
      <c r="B16" s="20">
        <v>0</v>
      </c>
      <c r="C16" s="20">
        <v>0</v>
      </c>
      <c r="D16" s="21">
        <v>0</v>
      </c>
      <c r="E16" s="20">
        <v>0</v>
      </c>
      <c r="F16" s="20">
        <v>0</v>
      </c>
      <c r="G16" s="22">
        <v>0</v>
      </c>
    </row>
    <row r="17" spans="1:7" x14ac:dyDescent="0.2">
      <c r="A17" s="15" t="s">
        <v>22</v>
      </c>
      <c r="B17" s="16">
        <v>200</v>
      </c>
      <c r="C17" s="16">
        <v>254.76</v>
      </c>
      <c r="D17" s="17">
        <v>1.2738</v>
      </c>
      <c r="E17" s="16">
        <v>96.22</v>
      </c>
      <c r="F17" s="16">
        <v>108.08</v>
      </c>
      <c r="G17" s="18">
        <v>86.3</v>
      </c>
    </row>
    <row r="18" spans="1:7" x14ac:dyDescent="0.2">
      <c r="A18" s="19" t="s">
        <v>48</v>
      </c>
      <c r="B18" s="20">
        <v>0</v>
      </c>
      <c r="C18" s="20">
        <v>0</v>
      </c>
      <c r="D18" s="21">
        <v>0</v>
      </c>
      <c r="E18" s="20">
        <v>0</v>
      </c>
      <c r="F18" s="20">
        <v>2005.53</v>
      </c>
      <c r="G18" s="22">
        <v>0</v>
      </c>
    </row>
    <row r="19" spans="1:7" x14ac:dyDescent="0.2">
      <c r="A19" s="30" t="s">
        <v>29</v>
      </c>
      <c r="B19" s="31">
        <f>SUM(B8:B18)</f>
        <v>671007.88</v>
      </c>
      <c r="C19" s="35">
        <f>SUM(C8:C18)</f>
        <v>392298.55000000005</v>
      </c>
      <c r="D19" s="36">
        <f>+C19/B19</f>
        <v>0.58464074967346147</v>
      </c>
      <c r="E19" s="35">
        <f>SUM(E8:E18)</f>
        <v>388763.23</v>
      </c>
      <c r="F19" s="35">
        <f>SUM(F8:F18)</f>
        <v>434531.87000000011</v>
      </c>
      <c r="G19" s="35">
        <f>SUM(G8:G18)</f>
        <v>380708.93999999994</v>
      </c>
    </row>
    <row r="22" spans="1:7" x14ac:dyDescent="0.2">
      <c r="A22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19">
    <cfRule type="cellIs" dxfId="35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6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84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12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9" t="s">
        <v>56</v>
      </c>
      <c r="B7" s="35" t="s">
        <v>8</v>
      </c>
      <c r="C7" s="35" t="s">
        <v>8</v>
      </c>
      <c r="D7" s="34" t="s">
        <v>8</v>
      </c>
      <c r="E7" s="35" t="s">
        <v>8</v>
      </c>
      <c r="F7" s="35" t="s">
        <v>8</v>
      </c>
      <c r="G7" s="35" t="s">
        <v>8</v>
      </c>
    </row>
    <row r="8" spans="1:7" x14ac:dyDescent="0.2">
      <c r="A8" s="19" t="s">
        <v>9</v>
      </c>
      <c r="B8" s="20">
        <v>384411.47</v>
      </c>
      <c r="C8" s="20">
        <v>287593.58</v>
      </c>
      <c r="D8" s="21">
        <v>0.74809999999999999</v>
      </c>
      <c r="E8" s="20">
        <v>273235.90000000002</v>
      </c>
      <c r="F8" s="20">
        <v>251339.79</v>
      </c>
      <c r="G8" s="22">
        <v>227468.79999999999</v>
      </c>
    </row>
    <row r="9" spans="1:7" x14ac:dyDescent="0.2">
      <c r="A9" s="15" t="s">
        <v>10</v>
      </c>
      <c r="B9" s="16">
        <v>206636.97</v>
      </c>
      <c r="C9" s="16">
        <v>151204.85999999999</v>
      </c>
      <c r="D9" s="17">
        <v>0.73170000000000002</v>
      </c>
      <c r="E9" s="16">
        <v>140132.74</v>
      </c>
      <c r="F9" s="16">
        <v>121792.79</v>
      </c>
      <c r="G9" s="18">
        <v>108088.76</v>
      </c>
    </row>
    <row r="10" spans="1:7" x14ac:dyDescent="0.2">
      <c r="A10" s="19" t="s">
        <v>11</v>
      </c>
      <c r="B10" s="20">
        <v>0</v>
      </c>
      <c r="C10" s="20">
        <v>57.2</v>
      </c>
      <c r="D10" s="21">
        <v>0</v>
      </c>
      <c r="E10" s="20">
        <v>0</v>
      </c>
      <c r="F10" s="20">
        <v>0</v>
      </c>
      <c r="G10" s="22">
        <v>0</v>
      </c>
    </row>
    <row r="11" spans="1:7" x14ac:dyDescent="0.2">
      <c r="A11" s="15" t="s">
        <v>12</v>
      </c>
      <c r="B11" s="16">
        <v>1900</v>
      </c>
      <c r="C11" s="16">
        <v>333.64</v>
      </c>
      <c r="D11" s="17">
        <v>0.17560000000000001</v>
      </c>
      <c r="E11" s="16">
        <v>353.19</v>
      </c>
      <c r="F11" s="16">
        <v>276.93</v>
      </c>
      <c r="G11" s="18">
        <v>863.89</v>
      </c>
    </row>
    <row r="12" spans="1:7" x14ac:dyDescent="0.2">
      <c r="A12" s="19" t="s">
        <v>26</v>
      </c>
      <c r="B12" s="20">
        <v>150</v>
      </c>
      <c r="C12" s="20">
        <v>0</v>
      </c>
      <c r="D12" s="21">
        <v>0</v>
      </c>
      <c r="E12" s="20">
        <v>72.900000000000006</v>
      </c>
      <c r="F12" s="20">
        <v>0</v>
      </c>
      <c r="G12" s="22">
        <v>176.17</v>
      </c>
    </row>
    <row r="13" spans="1:7" x14ac:dyDescent="0.2">
      <c r="A13" s="15" t="s">
        <v>15</v>
      </c>
      <c r="B13" s="16">
        <v>3500</v>
      </c>
      <c r="C13" s="16">
        <v>2342.27</v>
      </c>
      <c r="D13" s="17">
        <v>0.66920000000000002</v>
      </c>
      <c r="E13" s="16">
        <v>2913.25</v>
      </c>
      <c r="F13" s="16">
        <v>1763.92</v>
      </c>
      <c r="G13" s="18">
        <v>1322.86</v>
      </c>
    </row>
    <row r="14" spans="1:7" x14ac:dyDescent="0.2">
      <c r="A14" s="19" t="s">
        <v>16</v>
      </c>
      <c r="B14" s="20">
        <v>5750</v>
      </c>
      <c r="C14" s="20">
        <v>2156.8200000000002</v>
      </c>
      <c r="D14" s="21">
        <v>0.37509999999999999</v>
      </c>
      <c r="E14" s="20">
        <v>1125.33</v>
      </c>
      <c r="F14" s="20">
        <v>3405.88</v>
      </c>
      <c r="G14" s="22">
        <v>914.72</v>
      </c>
    </row>
    <row r="15" spans="1:7" x14ac:dyDescent="0.2">
      <c r="A15" s="15" t="s">
        <v>17</v>
      </c>
      <c r="B15" s="16">
        <v>2800</v>
      </c>
      <c r="C15" s="16">
        <v>1268</v>
      </c>
      <c r="D15" s="17">
        <v>0.45290000000000002</v>
      </c>
      <c r="E15" s="16">
        <v>866</v>
      </c>
      <c r="F15" s="16">
        <v>798</v>
      </c>
      <c r="G15" s="18">
        <v>1346</v>
      </c>
    </row>
    <row r="16" spans="1:7" x14ac:dyDescent="0.2">
      <c r="A16" s="19" t="s">
        <v>18</v>
      </c>
      <c r="B16" s="20">
        <v>3500</v>
      </c>
      <c r="C16" s="20">
        <v>247.43</v>
      </c>
      <c r="D16" s="21">
        <v>7.0699999999999999E-2</v>
      </c>
      <c r="E16" s="20">
        <v>1062.6500000000001</v>
      </c>
      <c r="F16" s="20">
        <v>1645</v>
      </c>
      <c r="G16" s="22">
        <v>154.97</v>
      </c>
    </row>
    <row r="17" spans="1:7" x14ac:dyDescent="0.2">
      <c r="A17" s="15" t="s">
        <v>20</v>
      </c>
      <c r="B17" s="16">
        <v>0</v>
      </c>
      <c r="C17" s="16">
        <v>0</v>
      </c>
      <c r="D17" s="17">
        <v>0</v>
      </c>
      <c r="E17" s="16">
        <v>0</v>
      </c>
      <c r="F17" s="16">
        <v>0</v>
      </c>
      <c r="G17" s="18">
        <v>0</v>
      </c>
    </row>
    <row r="18" spans="1:7" x14ac:dyDescent="0.2">
      <c r="A18" s="19" t="s">
        <v>22</v>
      </c>
      <c r="B18" s="20">
        <v>200</v>
      </c>
      <c r="C18" s="20">
        <v>0</v>
      </c>
      <c r="D18" s="21">
        <v>0</v>
      </c>
      <c r="E18" s="20">
        <v>0</v>
      </c>
      <c r="F18" s="20">
        <v>0</v>
      </c>
      <c r="G18" s="22">
        <v>0</v>
      </c>
    </row>
    <row r="19" spans="1:7" x14ac:dyDescent="0.2">
      <c r="A19" s="15" t="s">
        <v>23</v>
      </c>
      <c r="B19" s="16">
        <v>0</v>
      </c>
      <c r="C19" s="16">
        <v>10262.5</v>
      </c>
      <c r="D19" s="17">
        <v>0</v>
      </c>
      <c r="E19" s="16">
        <v>3147.5</v>
      </c>
      <c r="F19" s="16">
        <v>10425</v>
      </c>
      <c r="G19" s="18">
        <v>0</v>
      </c>
    </row>
    <row r="20" spans="1:7" x14ac:dyDescent="0.2">
      <c r="A20" s="19" t="s">
        <v>24</v>
      </c>
      <c r="B20" s="20">
        <v>0</v>
      </c>
      <c r="C20" s="20">
        <v>0</v>
      </c>
      <c r="D20" s="21">
        <v>0</v>
      </c>
      <c r="E20" s="20">
        <v>0</v>
      </c>
      <c r="F20" s="20">
        <v>0</v>
      </c>
      <c r="G20" s="22">
        <v>0</v>
      </c>
    </row>
    <row r="21" spans="1:7" x14ac:dyDescent="0.2">
      <c r="A21" s="15" t="s">
        <v>27</v>
      </c>
      <c r="B21" s="16">
        <v>7838.72</v>
      </c>
      <c r="C21" s="16">
        <v>5879.07</v>
      </c>
      <c r="D21" s="17">
        <v>0.75</v>
      </c>
      <c r="E21" s="16">
        <v>5054.76</v>
      </c>
      <c r="F21" s="16">
        <v>4956.03</v>
      </c>
      <c r="G21" s="18">
        <v>3841.11</v>
      </c>
    </row>
    <row r="22" spans="1:7" x14ac:dyDescent="0.2">
      <c r="A22" s="19" t="s">
        <v>48</v>
      </c>
      <c r="B22" s="20">
        <v>0</v>
      </c>
      <c r="C22" s="20">
        <v>0</v>
      </c>
      <c r="D22" s="21">
        <v>0</v>
      </c>
      <c r="E22" s="20">
        <v>0</v>
      </c>
      <c r="F22" s="20">
        <v>0</v>
      </c>
      <c r="G22" s="22">
        <v>0</v>
      </c>
    </row>
    <row r="23" spans="1:7" x14ac:dyDescent="0.2">
      <c r="A23" s="39" t="s">
        <v>106</v>
      </c>
      <c r="B23" s="31">
        <f t="shared" ref="B23:C23" si="0">SUM(B8:B22)</f>
        <v>616687.15999999992</v>
      </c>
      <c r="C23" s="31">
        <f t="shared" si="0"/>
        <v>461345.37000000005</v>
      </c>
      <c r="D23" s="32">
        <f>+C23/B23</f>
        <v>0.74810276575241186</v>
      </c>
      <c r="E23" s="31">
        <f>SUM(E8:E22)</f>
        <v>427964.22000000009</v>
      </c>
      <c r="F23" s="31">
        <f>SUM(F8:F22)</f>
        <v>396403.34</v>
      </c>
      <c r="G23" s="31">
        <f>SUM(G8:G22)</f>
        <v>344177.27999999991</v>
      </c>
    </row>
    <row r="24" spans="1:7" x14ac:dyDescent="0.2">
      <c r="D24" s="13"/>
    </row>
    <row r="25" spans="1:7" x14ac:dyDescent="0.2">
      <c r="D25" s="13"/>
    </row>
    <row r="26" spans="1:7" x14ac:dyDescent="0.2">
      <c r="A26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3">
    <cfRule type="cellIs" dxfId="34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8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75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57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193549.37</v>
      </c>
      <c r="C8" s="20">
        <v>110998.13</v>
      </c>
      <c r="D8" s="21">
        <v>0.57350000000000001</v>
      </c>
      <c r="E8" s="20">
        <v>99863.76</v>
      </c>
      <c r="F8" s="20">
        <v>122146.81</v>
      </c>
      <c r="G8" s="22">
        <v>110953.32</v>
      </c>
    </row>
    <row r="9" spans="1:7" x14ac:dyDescent="0.2">
      <c r="A9" s="15" t="s">
        <v>10</v>
      </c>
      <c r="B9" s="16">
        <v>90579.05</v>
      </c>
      <c r="C9" s="16">
        <v>58139.28</v>
      </c>
      <c r="D9" s="17">
        <v>0.64190000000000003</v>
      </c>
      <c r="E9" s="16">
        <v>51008.53</v>
      </c>
      <c r="F9" s="16">
        <v>52169.33</v>
      </c>
      <c r="G9" s="18">
        <v>43568.92</v>
      </c>
    </row>
    <row r="10" spans="1:7" x14ac:dyDescent="0.2">
      <c r="A10" s="19" t="s">
        <v>11</v>
      </c>
      <c r="B10" s="20">
        <v>0</v>
      </c>
      <c r="C10" s="20">
        <v>0</v>
      </c>
      <c r="D10" s="21">
        <v>0</v>
      </c>
      <c r="E10" s="20">
        <v>0</v>
      </c>
      <c r="F10" s="20">
        <v>0</v>
      </c>
      <c r="G10" s="22">
        <v>0</v>
      </c>
    </row>
    <row r="11" spans="1:7" x14ac:dyDescent="0.2">
      <c r="A11" s="15" t="s">
        <v>12</v>
      </c>
      <c r="B11" s="16">
        <v>7000</v>
      </c>
      <c r="C11" s="16">
        <v>1348.29</v>
      </c>
      <c r="D11" s="17">
        <v>0.19259999999999999</v>
      </c>
      <c r="E11" s="16">
        <v>378.74</v>
      </c>
      <c r="F11" s="16">
        <v>3282.99</v>
      </c>
      <c r="G11" s="18">
        <v>1245.06</v>
      </c>
    </row>
    <row r="12" spans="1:7" x14ac:dyDescent="0.2">
      <c r="A12" s="19" t="s">
        <v>26</v>
      </c>
      <c r="B12" s="20">
        <v>8000</v>
      </c>
      <c r="C12" s="20">
        <v>3522.11</v>
      </c>
      <c r="D12" s="21">
        <v>0.44030000000000002</v>
      </c>
      <c r="E12" s="20">
        <v>3821.3</v>
      </c>
      <c r="F12" s="20">
        <v>4511.84</v>
      </c>
      <c r="G12" s="22">
        <v>3952.05</v>
      </c>
    </row>
    <row r="13" spans="1:7" x14ac:dyDescent="0.2">
      <c r="A13" s="15" t="s">
        <v>14</v>
      </c>
      <c r="B13" s="16">
        <v>0</v>
      </c>
      <c r="C13" s="16">
        <v>0</v>
      </c>
      <c r="D13" s="17">
        <v>0</v>
      </c>
      <c r="E13" s="16">
        <v>0</v>
      </c>
      <c r="F13" s="16">
        <v>0</v>
      </c>
      <c r="G13" s="18">
        <v>0</v>
      </c>
    </row>
    <row r="14" spans="1:7" x14ac:dyDescent="0.2">
      <c r="A14" s="19" t="s">
        <v>15</v>
      </c>
      <c r="B14" s="20">
        <v>0</v>
      </c>
      <c r="C14" s="20">
        <v>0</v>
      </c>
      <c r="D14" s="21">
        <v>0</v>
      </c>
      <c r="E14" s="20">
        <v>0</v>
      </c>
      <c r="F14" s="20">
        <v>0</v>
      </c>
      <c r="G14" s="22">
        <v>0</v>
      </c>
    </row>
    <row r="15" spans="1:7" x14ac:dyDescent="0.2">
      <c r="A15" s="15" t="s">
        <v>16</v>
      </c>
      <c r="B15" s="16">
        <v>3000</v>
      </c>
      <c r="C15" s="16">
        <v>0</v>
      </c>
      <c r="D15" s="17">
        <v>0</v>
      </c>
      <c r="E15" s="16">
        <v>769</v>
      </c>
      <c r="F15" s="16">
        <v>592</v>
      </c>
      <c r="G15" s="18">
        <v>0</v>
      </c>
    </row>
    <row r="16" spans="1:7" x14ac:dyDescent="0.2">
      <c r="A16" s="19" t="s">
        <v>17</v>
      </c>
      <c r="B16" s="20">
        <v>0</v>
      </c>
      <c r="C16" s="20">
        <v>0</v>
      </c>
      <c r="D16" s="21">
        <v>0</v>
      </c>
      <c r="E16" s="20">
        <v>0</v>
      </c>
      <c r="F16" s="20">
        <v>0</v>
      </c>
      <c r="G16" s="22">
        <v>0</v>
      </c>
    </row>
    <row r="17" spans="1:7" x14ac:dyDescent="0.2">
      <c r="A17" s="15" t="s">
        <v>18</v>
      </c>
      <c r="B17" s="16">
        <v>0</v>
      </c>
      <c r="C17" s="16">
        <v>0</v>
      </c>
      <c r="D17" s="17">
        <v>0</v>
      </c>
      <c r="E17" s="16">
        <v>0</v>
      </c>
      <c r="F17" s="16">
        <v>0</v>
      </c>
      <c r="G17" s="18">
        <v>0</v>
      </c>
    </row>
    <row r="18" spans="1:7" x14ac:dyDescent="0.2">
      <c r="A18" s="19" t="s">
        <v>20</v>
      </c>
      <c r="B18" s="20">
        <v>0</v>
      </c>
      <c r="C18" s="20">
        <v>0</v>
      </c>
      <c r="D18" s="21">
        <v>0</v>
      </c>
      <c r="E18" s="20">
        <v>0</v>
      </c>
      <c r="F18" s="20">
        <v>0</v>
      </c>
      <c r="G18" s="22">
        <v>0</v>
      </c>
    </row>
    <row r="19" spans="1:7" x14ac:dyDescent="0.2">
      <c r="A19" s="15" t="s">
        <v>22</v>
      </c>
      <c r="B19" s="16">
        <v>1500</v>
      </c>
      <c r="C19" s="16">
        <v>1781.12</v>
      </c>
      <c r="D19" s="17">
        <v>1.1874</v>
      </c>
      <c r="E19" s="16">
        <v>738.1</v>
      </c>
      <c r="F19" s="16">
        <v>492.34</v>
      </c>
      <c r="G19" s="18">
        <v>775.39</v>
      </c>
    </row>
    <row r="20" spans="1:7" x14ac:dyDescent="0.2">
      <c r="A20" s="19" t="s">
        <v>36</v>
      </c>
      <c r="B20" s="20">
        <v>1000</v>
      </c>
      <c r="C20" s="20">
        <v>316.91000000000003</v>
      </c>
      <c r="D20" s="21">
        <v>0.31690000000000002</v>
      </c>
      <c r="E20" s="20">
        <v>0</v>
      </c>
      <c r="F20" s="20">
        <v>0</v>
      </c>
      <c r="G20" s="22">
        <v>115.08</v>
      </c>
    </row>
    <row r="21" spans="1:7" x14ac:dyDescent="0.2">
      <c r="A21" s="15" t="s">
        <v>23</v>
      </c>
      <c r="B21" s="16">
        <v>35000</v>
      </c>
      <c r="C21" s="16">
        <v>17257.73</v>
      </c>
      <c r="D21" s="17">
        <v>0.49309999999999998</v>
      </c>
      <c r="E21" s="16">
        <v>34776.400000000001</v>
      </c>
      <c r="F21" s="16">
        <v>18107.91</v>
      </c>
      <c r="G21" s="18">
        <v>17122.09</v>
      </c>
    </row>
    <row r="22" spans="1:7" x14ac:dyDescent="0.2">
      <c r="A22" s="19" t="s">
        <v>24</v>
      </c>
      <c r="B22" s="20">
        <v>0</v>
      </c>
      <c r="C22" s="20">
        <v>0</v>
      </c>
      <c r="D22" s="21">
        <v>0</v>
      </c>
      <c r="E22" s="20">
        <v>0</v>
      </c>
      <c r="F22" s="20">
        <v>0</v>
      </c>
      <c r="G22" s="22">
        <v>0</v>
      </c>
    </row>
    <row r="23" spans="1:7" x14ac:dyDescent="0.2">
      <c r="A23" s="15" t="s">
        <v>27</v>
      </c>
      <c r="B23" s="16">
        <v>7890.92</v>
      </c>
      <c r="C23" s="16">
        <v>5918.22</v>
      </c>
      <c r="D23" s="17">
        <v>0.75</v>
      </c>
      <c r="E23" s="16">
        <v>5088.42</v>
      </c>
      <c r="F23" s="16">
        <v>4989.0600000000004</v>
      </c>
      <c r="G23" s="18">
        <v>3866.67</v>
      </c>
    </row>
    <row r="24" spans="1:7" x14ac:dyDescent="0.2">
      <c r="A24" s="19" t="s">
        <v>48</v>
      </c>
      <c r="B24" s="20">
        <v>42000</v>
      </c>
      <c r="C24" s="20">
        <v>63374</v>
      </c>
      <c r="D24" s="21">
        <v>1.5088999999999999</v>
      </c>
      <c r="E24" s="20">
        <v>37.340000000000003</v>
      </c>
      <c r="F24" s="20">
        <v>0</v>
      </c>
      <c r="G24" s="22">
        <v>744.8</v>
      </c>
    </row>
    <row r="25" spans="1:7" x14ac:dyDescent="0.2">
      <c r="A25" s="30" t="s">
        <v>57</v>
      </c>
      <c r="B25" s="31">
        <f>SUM(B8:B24)</f>
        <v>389519.33999999997</v>
      </c>
      <c r="C25" s="35">
        <f>SUM(C8:C24)</f>
        <v>262655.79000000004</v>
      </c>
      <c r="D25" s="36">
        <f>+C25/B25</f>
        <v>0.67430744260349196</v>
      </c>
      <c r="E25" s="35">
        <f>SUM(E8:E24)</f>
        <v>196481.58999999997</v>
      </c>
      <c r="F25" s="35">
        <f>SUM(F8:F24)</f>
        <v>206292.28</v>
      </c>
      <c r="G25" s="35">
        <f>SUM(G8:G24)</f>
        <v>182343.37999999998</v>
      </c>
    </row>
    <row r="28" spans="1:7" x14ac:dyDescent="0.2">
      <c r="A28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5">
    <cfRule type="cellIs" dxfId="33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4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6" t="s">
        <v>103</v>
      </c>
    </row>
    <row r="2" spans="1:7" ht="18.75" x14ac:dyDescent="0.2">
      <c r="A2" s="6" t="s">
        <v>78</v>
      </c>
    </row>
    <row r="3" spans="1:7" x14ac:dyDescent="0.2">
      <c r="A3" s="1" t="str">
        <f>+'City Wide'!A3</f>
        <v>For June</v>
      </c>
      <c r="B3" s="50">
        <f>+'City Wide'!B3</f>
        <v>0.75</v>
      </c>
    </row>
    <row r="4" spans="1:7" x14ac:dyDescent="0.2">
      <c r="A4" s="1" t="str">
        <f>+'City Wide'!A4</f>
        <v>Fiscal Year 2025</v>
      </c>
    </row>
    <row r="6" spans="1:7" x14ac:dyDescent="0.2">
      <c r="A6" s="2" t="s">
        <v>0</v>
      </c>
      <c r="B6" s="2" t="s">
        <v>1</v>
      </c>
      <c r="C6" s="2" t="s">
        <v>2</v>
      </c>
      <c r="D6" s="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0" t="s">
        <v>30</v>
      </c>
      <c r="B7" s="33" t="s">
        <v>8</v>
      </c>
      <c r="C7" s="33" t="s">
        <v>8</v>
      </c>
      <c r="D7" s="40" t="s">
        <v>8</v>
      </c>
      <c r="E7" s="33" t="s">
        <v>8</v>
      </c>
      <c r="F7" s="33" t="s">
        <v>8</v>
      </c>
      <c r="G7" s="33" t="s">
        <v>8</v>
      </c>
    </row>
    <row r="8" spans="1:7" x14ac:dyDescent="0.2">
      <c r="A8" s="19" t="s">
        <v>9</v>
      </c>
      <c r="B8" s="20">
        <v>215036.89</v>
      </c>
      <c r="C8" s="20">
        <v>156949.66</v>
      </c>
      <c r="D8" s="21">
        <v>0.72989999999999999</v>
      </c>
      <c r="E8" s="20">
        <v>150837.59</v>
      </c>
      <c r="F8" s="20">
        <v>138243.19</v>
      </c>
      <c r="G8" s="22">
        <v>37819.550000000003</v>
      </c>
    </row>
    <row r="9" spans="1:7" x14ac:dyDescent="0.2">
      <c r="A9" s="15" t="s">
        <v>10</v>
      </c>
      <c r="B9" s="16">
        <v>69161.899999999994</v>
      </c>
      <c r="C9" s="16">
        <v>50869.63</v>
      </c>
      <c r="D9" s="17">
        <v>0.73550000000000004</v>
      </c>
      <c r="E9" s="16">
        <v>48050.69</v>
      </c>
      <c r="F9" s="16">
        <v>44152.09</v>
      </c>
      <c r="G9" s="18">
        <v>14442.1</v>
      </c>
    </row>
    <row r="10" spans="1:7" x14ac:dyDescent="0.2">
      <c r="A10" s="19" t="s">
        <v>11</v>
      </c>
      <c r="B10" s="20">
        <v>500</v>
      </c>
      <c r="C10" s="20">
        <v>49.98</v>
      </c>
      <c r="D10" s="21">
        <v>0.1</v>
      </c>
      <c r="E10" s="20">
        <v>93.16</v>
      </c>
      <c r="F10" s="20">
        <v>56.43</v>
      </c>
      <c r="G10" s="22">
        <v>188.49</v>
      </c>
    </row>
    <row r="11" spans="1:7" x14ac:dyDescent="0.2">
      <c r="A11" s="15" t="s">
        <v>12</v>
      </c>
      <c r="B11" s="16">
        <v>0</v>
      </c>
      <c r="C11" s="16">
        <v>0</v>
      </c>
      <c r="D11" s="17">
        <v>0</v>
      </c>
      <c r="E11" s="16">
        <v>0</v>
      </c>
      <c r="F11" s="16">
        <v>0</v>
      </c>
      <c r="G11" s="18">
        <v>0</v>
      </c>
    </row>
    <row r="12" spans="1:7" x14ac:dyDescent="0.2">
      <c r="A12" s="19" t="s">
        <v>26</v>
      </c>
      <c r="B12" s="20">
        <v>0</v>
      </c>
      <c r="C12" s="20">
        <v>0</v>
      </c>
      <c r="D12" s="21">
        <v>0</v>
      </c>
      <c r="E12" s="20">
        <v>0</v>
      </c>
      <c r="F12" s="20">
        <v>0</v>
      </c>
      <c r="G12" s="22">
        <v>0</v>
      </c>
    </row>
    <row r="13" spans="1:7" x14ac:dyDescent="0.2">
      <c r="A13" s="15" t="s">
        <v>14</v>
      </c>
      <c r="B13" s="16">
        <v>39400</v>
      </c>
      <c r="C13" s="16">
        <v>30800</v>
      </c>
      <c r="D13" s="17">
        <v>0.78169999999999995</v>
      </c>
      <c r="E13" s="16">
        <v>15400</v>
      </c>
      <c r="F13" s="16">
        <v>15400</v>
      </c>
      <c r="G13" s="18">
        <v>15782</v>
      </c>
    </row>
    <row r="14" spans="1:7" x14ac:dyDescent="0.2">
      <c r="A14" s="19" t="s">
        <v>15</v>
      </c>
      <c r="B14" s="20">
        <v>19800</v>
      </c>
      <c r="C14" s="20">
        <v>8414</v>
      </c>
      <c r="D14" s="21">
        <v>0.4249</v>
      </c>
      <c r="E14" s="20">
        <v>11664</v>
      </c>
      <c r="F14" s="20">
        <v>8965</v>
      </c>
      <c r="G14" s="22">
        <v>16454</v>
      </c>
    </row>
    <row r="15" spans="1:7" x14ac:dyDescent="0.2">
      <c r="A15" s="15" t="s">
        <v>16</v>
      </c>
      <c r="B15" s="16">
        <v>4450</v>
      </c>
      <c r="C15" s="16">
        <v>3595.14</v>
      </c>
      <c r="D15" s="17">
        <v>0.80789999999999995</v>
      </c>
      <c r="E15" s="16">
        <v>4568.75</v>
      </c>
      <c r="F15" s="16">
        <v>5890.12</v>
      </c>
      <c r="G15" s="18">
        <v>442.02</v>
      </c>
    </row>
    <row r="16" spans="1:7" x14ac:dyDescent="0.2">
      <c r="A16" s="19" t="s">
        <v>17</v>
      </c>
      <c r="B16" s="20">
        <v>2455</v>
      </c>
      <c r="C16" s="20">
        <v>2100</v>
      </c>
      <c r="D16" s="21">
        <v>0.85540000000000005</v>
      </c>
      <c r="E16" s="20">
        <v>2000</v>
      </c>
      <c r="F16" s="20">
        <v>3176</v>
      </c>
      <c r="G16" s="22">
        <v>1914.99</v>
      </c>
    </row>
    <row r="17" spans="1:7" x14ac:dyDescent="0.2">
      <c r="A17" s="15" t="s">
        <v>18</v>
      </c>
      <c r="B17" s="16">
        <v>1375</v>
      </c>
      <c r="C17" s="16">
        <v>1449</v>
      </c>
      <c r="D17" s="17">
        <v>1.0538000000000001</v>
      </c>
      <c r="E17" s="16">
        <v>5575</v>
      </c>
      <c r="F17" s="16">
        <v>1695</v>
      </c>
      <c r="G17" s="18">
        <v>335</v>
      </c>
    </row>
    <row r="18" spans="1:7" x14ac:dyDescent="0.2">
      <c r="A18" s="19" t="s">
        <v>20</v>
      </c>
      <c r="B18" s="20">
        <v>0</v>
      </c>
      <c r="C18" s="20">
        <v>0</v>
      </c>
      <c r="D18" s="21">
        <v>0</v>
      </c>
      <c r="E18" s="20">
        <v>0</v>
      </c>
      <c r="F18" s="20">
        <v>0</v>
      </c>
      <c r="G18" s="22">
        <v>0</v>
      </c>
    </row>
    <row r="19" spans="1:7" x14ac:dyDescent="0.2">
      <c r="A19" s="15" t="s">
        <v>48</v>
      </c>
      <c r="B19" s="16">
        <v>125000</v>
      </c>
      <c r="C19" s="16">
        <v>0</v>
      </c>
      <c r="D19" s="17">
        <v>0</v>
      </c>
      <c r="E19" s="16">
        <v>0</v>
      </c>
      <c r="F19" s="16">
        <v>0</v>
      </c>
      <c r="G19" s="18">
        <v>0</v>
      </c>
    </row>
    <row r="20" spans="1:7" x14ac:dyDescent="0.2">
      <c r="A20" s="30" t="s">
        <v>30</v>
      </c>
      <c r="B20" s="31">
        <f>SUM(B8:B19)</f>
        <v>477178.79000000004</v>
      </c>
      <c r="C20" s="35">
        <f>SUM(C8:C19)</f>
        <v>254227.41000000003</v>
      </c>
      <c r="D20" s="36">
        <f>+C20/B20</f>
        <v>0.53277181494173287</v>
      </c>
      <c r="E20" s="35">
        <f>SUM(E8:E19)</f>
        <v>238189.19</v>
      </c>
      <c r="F20" s="35">
        <f>SUM(F8:F19)</f>
        <v>217577.83</v>
      </c>
      <c r="G20" s="35">
        <f>SUM(G8:G19)</f>
        <v>87378.150000000009</v>
      </c>
    </row>
    <row r="23" spans="1:7" x14ac:dyDescent="0.2">
      <c r="A23" s="3" t="str">
        <f>+'City Wide'!A40</f>
        <v>Citizens are invited to inspect the detailed supporting records of the above financial statements. Please phone 208-735-7285 to make arrangements during regular office hours, 8:00 A.M. - 5:00 P.M</v>
      </c>
    </row>
  </sheetData>
  <conditionalFormatting sqref="D8:D20">
    <cfRule type="cellIs" dxfId="32" priority="1" operator="greaterThan">
      <formula>$B$3</formula>
    </cfRule>
  </conditionalFormatting>
  <pageMargins left="0.38" right="0.28000000000000003" top="0.34" bottom="0.53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City Wide</vt:lpstr>
      <vt:lpstr>General Fund</vt:lpstr>
      <vt:lpstr>101-11 City Council</vt:lpstr>
      <vt:lpstr>101-13 City Mgr.</vt:lpstr>
      <vt:lpstr>101-15 Fin.</vt:lpstr>
      <vt:lpstr>101-16 City Att.</vt:lpstr>
      <vt:lpstr>101-17-10 P&amp;Z</vt:lpstr>
      <vt:lpstr>101-17-20 Code Enforce.</vt:lpstr>
      <vt:lpstr>101-18 Econ. Dev.</vt:lpstr>
      <vt:lpstr>101-19 HR</vt:lpstr>
      <vt:lpstr>101-20 IT</vt:lpstr>
      <vt:lpstr>101-21 Police</vt:lpstr>
      <vt:lpstr>101-21-16 Dispatch</vt:lpstr>
      <vt:lpstr>101-23 Fire</vt:lpstr>
      <vt:lpstr>101-24 Build. Safety</vt:lpstr>
      <vt:lpstr>101-27 Animal Cont.</vt:lpstr>
      <vt:lpstr>101-28 Custodial</vt:lpstr>
      <vt:lpstr>101-32 Eng.</vt:lpstr>
      <vt:lpstr>101-38 Parks</vt:lpstr>
      <vt:lpstr>101-39 Rec.</vt:lpstr>
      <vt:lpstr>101-42 Public Transit</vt:lpstr>
      <vt:lpstr>102 Street</vt:lpstr>
      <vt:lpstr>103 St. Light</vt:lpstr>
      <vt:lpstr>104 Library</vt:lpstr>
      <vt:lpstr>110 Airport</vt:lpstr>
      <vt:lpstr>128 Impact Fee</vt:lpstr>
      <vt:lpstr>152 ICDBG</vt:lpstr>
      <vt:lpstr>158 Airport Const.</vt:lpstr>
      <vt:lpstr>161-51 Water-Supply</vt:lpstr>
      <vt:lpstr>161-52 Water-PI</vt:lpstr>
      <vt:lpstr>161-53 Water-Dist.</vt:lpstr>
      <vt:lpstr>161-54 Util. Serv.</vt:lpstr>
      <vt:lpstr>162-58 WW-Collect.</vt:lpstr>
      <vt:lpstr>162-59 WW-Treat.</vt:lpstr>
      <vt:lpstr>163 Com. Area Maint.</vt:lpstr>
      <vt:lpstr>164 Sanit.</vt:lpstr>
      <vt:lpstr>167 Pool</vt:lpstr>
      <vt:lpstr>168 Dierkes</vt:lpstr>
      <vt:lpstr>181 Insur.</vt:lpstr>
      <vt:lpstr>182 Shop</vt:lpstr>
      <vt:lpstr>191 Drug &amp; Restit.</vt:lpstr>
    </vt:vector>
  </TitlesOfParts>
  <Company>tfid.org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Hyatt</dc:creator>
  <cp:lastModifiedBy>Parker Scherer</cp:lastModifiedBy>
  <cp:lastPrinted>2017-07-12T17:33:37Z</cp:lastPrinted>
  <dcterms:created xsi:type="dcterms:W3CDTF">2015-01-13T17:17:05Z</dcterms:created>
  <dcterms:modified xsi:type="dcterms:W3CDTF">2025-07-24T17:29:50Z</dcterms:modified>
</cp:coreProperties>
</file>